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b\Nextcloud\submission historic paper\SI\cleaned data\"/>
    </mc:Choice>
  </mc:AlternateContent>
  <xr:revisionPtr revIDLastSave="0" documentId="13_ncr:1_{BCF2E13C-1800-4C25-AA3F-0559F2476A8C}" xr6:coauthVersionLast="47" xr6:coauthVersionMax="47" xr10:uidLastSave="{00000000-0000-0000-0000-000000000000}"/>
  <bookViews>
    <workbookView xWindow="-120" yWindow="-120" windowWidth="29040" windowHeight="15840" xr2:uid="{A43D0172-74D8-401D-B43D-8D28F52B48C2}"/>
  </bookViews>
  <sheets>
    <sheet name="residential energy use" sheetId="6" r:id="rId1"/>
    <sheet name="essentials from energistatistik" sheetId="1" r:id="rId2"/>
    <sheet name="energistyrelsen energistatistik" sheetId="2" r:id="rId3"/>
    <sheet name="dsitrict heat sources" sheetId="4" r:id="rId4"/>
    <sheet name="henriques &amp; sharp (2014)" sheetId="3" r:id="rId5"/>
    <sheet name="schipper et al (1993)" sheetId="5" r:id="rId6"/>
    <sheet name="energistatstik 2021" sheetId="7" r:id="rId7"/>
    <sheet name="thorndahl case study energy use" sheetId="8" r:id="rId8"/>
  </sheets>
  <externalReferences>
    <externalReference r:id="rId9"/>
  </externalReferences>
  <definedNames>
    <definedName name="_xlnm._FilterDatabase" localSheetId="2" hidden="1">'energistyrelsen energistatistik'!$A$2:$JE$624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" i="8" l="1"/>
  <c r="Q26" i="8" s="1"/>
  <c r="O26" i="8"/>
  <c r="P25" i="8"/>
  <c r="Q25" i="8" s="1"/>
  <c r="O25" i="8"/>
  <c r="P24" i="8"/>
  <c r="Q24" i="8" s="1"/>
  <c r="O24" i="8"/>
  <c r="Q23" i="8"/>
  <c r="P23" i="8"/>
  <c r="O23" i="8"/>
  <c r="Q22" i="8"/>
  <c r="P22" i="8"/>
  <c r="O22" i="8"/>
  <c r="Q21" i="8"/>
  <c r="P21" i="8"/>
  <c r="O21" i="8"/>
  <c r="P20" i="8"/>
  <c r="Q20" i="8" s="1"/>
  <c r="O20" i="8"/>
  <c r="Q19" i="8"/>
  <c r="P19" i="8"/>
  <c r="O19" i="8"/>
  <c r="P18" i="8"/>
  <c r="Q18" i="8" s="1"/>
  <c r="O18" i="8"/>
  <c r="P17" i="8"/>
  <c r="Q17" i="8" s="1"/>
  <c r="O17" i="8"/>
  <c r="P16" i="8"/>
  <c r="Q16" i="8" s="1"/>
  <c r="O16" i="8"/>
  <c r="Q15" i="8"/>
  <c r="P15" i="8"/>
  <c r="O15" i="8"/>
  <c r="Q14" i="8"/>
  <c r="P14" i="8"/>
  <c r="O14" i="8"/>
  <c r="Q13" i="8"/>
  <c r="P13" i="8"/>
  <c r="O13" i="8"/>
  <c r="P12" i="8"/>
  <c r="Q12" i="8" s="1"/>
  <c r="O12" i="8"/>
  <c r="Q11" i="8"/>
  <c r="P11" i="8"/>
  <c r="O11" i="8"/>
  <c r="P10" i="8"/>
  <c r="Q10" i="8" s="1"/>
  <c r="O10" i="8"/>
  <c r="P9" i="8"/>
  <c r="Q9" i="8" s="1"/>
  <c r="O9" i="8"/>
  <c r="P8" i="8"/>
  <c r="Q8" i="8" s="1"/>
  <c r="O8" i="8"/>
  <c r="Q7" i="8"/>
  <c r="P7" i="8"/>
  <c r="O7" i="8"/>
  <c r="Q6" i="8"/>
  <c r="P6" i="8"/>
  <c r="O6" i="8"/>
  <c r="O5" i="8"/>
  <c r="C23" i="7"/>
  <c r="D20" i="7"/>
  <c r="D24" i="7" s="1"/>
  <c r="D19" i="7"/>
  <c r="D21" i="7" s="1"/>
  <c r="C19" i="7"/>
  <c r="C21" i="7" s="1"/>
  <c r="G11" i="7"/>
  <c r="E11" i="7"/>
  <c r="D11" i="7"/>
  <c r="C11" i="7"/>
  <c r="B11" i="7"/>
  <c r="G10" i="7"/>
  <c r="G9" i="7"/>
  <c r="E9" i="7"/>
  <c r="D9" i="7"/>
  <c r="C9" i="7"/>
  <c r="B9" i="7"/>
  <c r="G8" i="7"/>
  <c r="G7" i="7"/>
  <c r="E44" i="3"/>
  <c r="E56" i="3" s="1"/>
  <c r="D44" i="3"/>
  <c r="E43" i="3"/>
  <c r="D43" i="3"/>
  <c r="E42" i="3"/>
  <c r="E55" i="3" s="1"/>
  <c r="E41" i="3"/>
  <c r="E54" i="3" s="1"/>
  <c r="O36" i="3"/>
  <c r="O44" i="3" s="1"/>
  <c r="N36" i="3"/>
  <c r="N44" i="3" s="1"/>
  <c r="M36" i="3"/>
  <c r="M44" i="3" s="1"/>
  <c r="K56" i="3" s="1"/>
  <c r="L36" i="3"/>
  <c r="L44" i="3" s="1"/>
  <c r="J56" i="3" s="1"/>
  <c r="K36" i="3"/>
  <c r="K44" i="3" s="1"/>
  <c r="I56" i="3" s="1"/>
  <c r="J36" i="3"/>
  <c r="J44" i="3" s="1"/>
  <c r="H56" i="3" s="1"/>
  <c r="I36" i="3"/>
  <c r="I44" i="3" s="1"/>
  <c r="G56" i="3" s="1"/>
  <c r="H36" i="3"/>
  <c r="H44" i="3" s="1"/>
  <c r="F56" i="3" s="1"/>
  <c r="G36" i="3"/>
  <c r="G44" i="3" s="1"/>
  <c r="F36" i="3"/>
  <c r="F44" i="3" s="1"/>
  <c r="O35" i="3"/>
  <c r="O43" i="3" s="1"/>
  <c r="N35" i="3"/>
  <c r="N43" i="3" s="1"/>
  <c r="M35" i="3"/>
  <c r="M43" i="3" s="1"/>
  <c r="L35" i="3"/>
  <c r="L43" i="3" s="1"/>
  <c r="K35" i="3"/>
  <c r="K43" i="3" s="1"/>
  <c r="J35" i="3"/>
  <c r="J43" i="3" s="1"/>
  <c r="I35" i="3"/>
  <c r="I43" i="3" s="1"/>
  <c r="H35" i="3"/>
  <c r="H43" i="3" s="1"/>
  <c r="G35" i="3"/>
  <c r="G43" i="3" s="1"/>
  <c r="F35" i="3"/>
  <c r="F43" i="3" s="1"/>
  <c r="O34" i="3"/>
  <c r="O42" i="3" s="1"/>
  <c r="N34" i="3"/>
  <c r="N42" i="3" s="1"/>
  <c r="L34" i="3"/>
  <c r="L42" i="3" s="1"/>
  <c r="J55" i="3" s="1"/>
  <c r="K34" i="3"/>
  <c r="K42" i="3" s="1"/>
  <c r="I55" i="3" s="1"/>
  <c r="J34" i="3"/>
  <c r="J42" i="3" s="1"/>
  <c r="H55" i="3" s="1"/>
  <c r="I34" i="3"/>
  <c r="I42" i="3" s="1"/>
  <c r="G55" i="3" s="1"/>
  <c r="H34" i="3"/>
  <c r="H42" i="3" s="1"/>
  <c r="F55" i="3" s="1"/>
  <c r="G34" i="3"/>
  <c r="G42" i="3" s="1"/>
  <c r="F34" i="3"/>
  <c r="F42" i="3" s="1"/>
  <c r="O33" i="3"/>
  <c r="O41" i="3" s="1"/>
  <c r="N33" i="3"/>
  <c r="N41" i="3" s="1"/>
  <c r="K33" i="3"/>
  <c r="K41" i="3" s="1"/>
  <c r="I54" i="3" s="1"/>
  <c r="J33" i="3"/>
  <c r="J41" i="3" s="1"/>
  <c r="H54" i="3" s="1"/>
  <c r="I33" i="3"/>
  <c r="I41" i="3" s="1"/>
  <c r="G54" i="3" s="1"/>
  <c r="H33" i="3"/>
  <c r="H41" i="3" s="1"/>
  <c r="F54" i="3" s="1"/>
  <c r="G33" i="3"/>
  <c r="G41" i="3" s="1"/>
  <c r="F33" i="3"/>
  <c r="F41" i="3" s="1"/>
  <c r="Q32" i="3"/>
  <c r="Q40" i="3" s="1"/>
  <c r="L53" i="3" s="1"/>
  <c r="O32" i="3"/>
  <c r="O40" i="3" s="1"/>
  <c r="N32" i="3"/>
  <c r="N40" i="3" s="1"/>
  <c r="M32" i="3"/>
  <c r="M40" i="3" s="1"/>
  <c r="K53" i="3" s="1"/>
  <c r="L32" i="3"/>
  <c r="L40" i="3" s="1"/>
  <c r="J53" i="3" s="1"/>
  <c r="K32" i="3"/>
  <c r="K40" i="3" s="1"/>
  <c r="I53" i="3" s="1"/>
  <c r="J32" i="3"/>
  <c r="J40" i="3" s="1"/>
  <c r="H53" i="3" s="1"/>
  <c r="I32" i="3"/>
  <c r="I40" i="3" s="1"/>
  <c r="G53" i="3" s="1"/>
  <c r="H32" i="3"/>
  <c r="H40" i="3" s="1"/>
  <c r="F53" i="3" s="1"/>
  <c r="G32" i="3"/>
  <c r="G40" i="3" s="1"/>
  <c r="F32" i="3"/>
  <c r="F40" i="3" s="1"/>
  <c r="Q28" i="3"/>
  <c r="Q27" i="3"/>
  <c r="Q26" i="3"/>
  <c r="Q25" i="3"/>
  <c r="Q24" i="3"/>
  <c r="Q23" i="3"/>
  <c r="Q22" i="3"/>
  <c r="Q34" i="3" s="1"/>
  <c r="Q42" i="3" s="1"/>
  <c r="L55" i="3" s="1"/>
  <c r="Q21" i="3"/>
  <c r="Q36" i="3" s="1"/>
  <c r="Q44" i="3" s="1"/>
  <c r="L56" i="3" s="1"/>
  <c r="Q20" i="3"/>
  <c r="Q19" i="3"/>
  <c r="Q18" i="3"/>
  <c r="Q17" i="3"/>
  <c r="Q16" i="3"/>
  <c r="Q33" i="3" s="1"/>
  <c r="Q41" i="3" s="1"/>
  <c r="L54" i="3" s="1"/>
  <c r="Q15" i="3"/>
  <c r="Q14" i="3"/>
  <c r="Q13" i="3"/>
  <c r="Q12" i="3"/>
  <c r="Q11" i="3"/>
  <c r="Q10" i="3"/>
  <c r="Q35" i="3" s="1"/>
  <c r="Q43" i="3" s="1"/>
  <c r="BC432" i="2"/>
  <c r="O432" i="2"/>
  <c r="N432" i="2"/>
  <c r="M432" i="2"/>
  <c r="L432" i="2"/>
  <c r="K432" i="2"/>
  <c r="J432" i="2"/>
  <c r="I432" i="2"/>
  <c r="H432" i="2"/>
  <c r="G432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G4" i="2"/>
  <c r="F4" i="2"/>
  <c r="E4" i="2"/>
  <c r="D4" i="2"/>
  <c r="H6" i="2" s="1"/>
  <c r="H4" i="2" s="1"/>
  <c r="C4" i="2"/>
  <c r="C20" i="7" l="1"/>
  <c r="C24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tc={964EED5A-C111-4277-852D-091FB4D2586E}</author>
    <author>tc={89012C58-FA9D-458D-83A9-A3B04DEE79F7}</author>
  </authors>
  <commentList>
    <comment ref="B7" authorId="0" shapeId="0" xr:uid="{964EED5A-C111-4277-852D-091FB4D2586E}">
      <text>
        <t>[Threaded comment]
Your version of Excel allows you to read this threaded comment; however, any edits to it will get removed if the file is opened in a newer version of Excel. Learn more: https://go.microsoft.com/fwlink/?linkid=870924
Comment:
    Henriques and sharp page 32. estimates on firewood needs from 1798 and 1811, which fit the records from 1838-1840</t>
      </text>
    </comment>
    <comment ref="D7" authorId="1" shapeId="0" xr:uid="{89012C58-FA9D-458D-83A9-A3B04DEE79F7}">
      <text>
        <t>[Threaded comment]
Your version of Excel allows you to read this threaded comment; however, any edits to it will get removed if the file is opened in a newer version of Excel. Learn more: https://go.microsoft.com/fwlink/?linkid=870924
Comment:
    1.83 GJ according to energi1900.pdf p 62 when taking wood and sawmill waste. But no peat. Probably because peat has been used a lot in industry. Så 2 GJ from Henriques &amp; Sharp seems sensible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tc={FC07601A-A0DA-4709-8E03-63FC4CF323A9}</author>
    <author>tc={F50A26BB-6D2B-4AB1-86F5-6593238B3A33}</author>
  </authors>
  <commentList>
    <comment ref="B4" authorId="0" shapeId="0" xr:uid="{FC07601A-A0DA-4709-8E03-63FC4CF323A9}">
      <text>
        <t>[Threaded comment]
Your version of Excel allows you to read this threaded comment; however, any edits to it will get removed if the file is opened in a newer version of Excel. Learn more: https://go.microsoft.com/fwlink/?linkid=870924
Comment:
    Summed to get total, double checked with https://ens.dk/sites/ens.dk/files/Statistik/energistatistik2021.pdf
Reply:
    A few thousands off for 2019-2021. didnt check the others. negligible</t>
      </text>
    </comment>
    <comment ref="O432" authorId="1" shapeId="0" xr:uid="{F50A26BB-6D2B-4AB1-86F5-6593238B3A33}">
      <text>
        <t>[Threaded comment]
Your version of Excel allows you to read this threaded comment; however, any edits to it will get removed if the file is opened in a newer version of Excel. Learn more: https://go.microsoft.com/fwlink/?linkid=870924
Comment:
    1972 is off compared to schipper et al (1993) who get 757. didnt chek the others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tc={89AD220F-167C-4F61-85E7-C22027E62DBE}</author>
  </authors>
  <commentList>
    <comment ref="A6" authorId="0" shapeId="0" xr:uid="{89AD220F-167C-4F61-85E7-C22027E62DB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https://ens.dk/sites/ens.dk/files/Statistik/energistatistik2021.pdf s 20</t>
      </text>
    </comment>
  </commentList>
</comments>
</file>

<file path=xl/sharedStrings.xml><?xml version="1.0" encoding="utf-8"?>
<sst xmlns="http://schemas.openxmlformats.org/spreadsheetml/2006/main" count="7247" uniqueCount="549">
  <si>
    <t>Enhed: TJ</t>
  </si>
  <si>
    <t>Unit: TJ</t>
  </si>
  <si>
    <t>Aktør</t>
  </si>
  <si>
    <t>Aktivitet</t>
  </si>
  <si>
    <t>Energivare</t>
  </si>
  <si>
    <t>Klima</t>
  </si>
  <si>
    <t>Virkningsgrad</t>
  </si>
  <si>
    <t>Energiforsyning</t>
  </si>
  <si>
    <t>Energy Supply</t>
  </si>
  <si>
    <t>Primær energiproduktion</t>
  </si>
  <si>
    <t>Primary Energy Production</t>
  </si>
  <si>
    <r>
      <rPr>
        <sz val="9"/>
        <rFont val="Arial"/>
        <family val="2"/>
      </rPr>
      <t xml:space="preserve">-  </t>
    </r>
    <r>
      <rPr>
        <u/>
        <sz val="9"/>
        <rFont val="Arial"/>
        <family val="2"/>
      </rPr>
      <t>Udvinding og genbrug</t>
    </r>
  </si>
  <si>
    <r>
      <rPr>
        <sz val="9"/>
        <rFont val="Arial"/>
        <family val="2"/>
      </rPr>
      <t xml:space="preserve">-  </t>
    </r>
    <r>
      <rPr>
        <u/>
        <sz val="9"/>
        <rFont val="Arial"/>
        <family val="2"/>
      </rPr>
      <t>Extraction and Recycling</t>
    </r>
  </si>
  <si>
    <t>-  -  Råolie</t>
  </si>
  <si>
    <t>-  -  Crude Oil</t>
  </si>
  <si>
    <t>dnk</t>
  </si>
  <si>
    <t>udv</t>
  </si>
  <si>
    <t>rao</t>
  </si>
  <si>
    <t>a0a0</t>
  </si>
  <si>
    <t>a00</t>
  </si>
  <si>
    <t>-  -  Spildolie</t>
  </si>
  <si>
    <t>-  -  Waste Oil</t>
  </si>
  <si>
    <t>spo</t>
  </si>
  <si>
    <t>-  -  Naturgas</t>
  </si>
  <si>
    <t>-  -  Natural Gas</t>
  </si>
  <si>
    <t>nga</t>
  </si>
  <si>
    <t>-  -  Solenergi</t>
  </si>
  <si>
    <t>-  - Solar</t>
  </si>
  <si>
    <t>sol</t>
  </si>
  <si>
    <t>-  -  Vindkraft</t>
  </si>
  <si>
    <t>-  -  Wind</t>
  </si>
  <si>
    <t>vin</t>
  </si>
  <si>
    <t>-  -  Vandkraft</t>
  </si>
  <si>
    <t>-  -  Hydro</t>
  </si>
  <si>
    <t>van</t>
  </si>
  <si>
    <t>-  -  Geotermi</t>
  </si>
  <si>
    <t>-  -  Geothermal</t>
  </si>
  <si>
    <t>geo</t>
  </si>
  <si>
    <t>-  -  Halm</t>
  </si>
  <si>
    <t>-  -  Straw</t>
  </si>
  <si>
    <t>hal</t>
  </si>
  <si>
    <t>-  -  Skovflis</t>
  </si>
  <si>
    <t>-  -  Wood Chips</t>
  </si>
  <si>
    <t>fli</t>
  </si>
  <si>
    <t>-  -  Brænde</t>
  </si>
  <si>
    <t>-  -  Firewood</t>
  </si>
  <si>
    <t>bra</t>
  </si>
  <si>
    <t>-  -  Træpiller</t>
  </si>
  <si>
    <t>-  -  Wood Pellets</t>
  </si>
  <si>
    <t>tpi</t>
  </si>
  <si>
    <t>-  -  Træaffald</t>
  </si>
  <si>
    <t>-  -  Wood Waste</t>
  </si>
  <si>
    <t>taf</t>
  </si>
  <si>
    <t>-  -  Biogas</t>
  </si>
  <si>
    <t>big</t>
  </si>
  <si>
    <t>-  -  Affald, ikke bionedbrydeligt</t>
  </si>
  <si>
    <t xml:space="preserve">-  -  Wastes, Non-renewable </t>
  </si>
  <si>
    <t>afp</t>
  </si>
  <si>
    <t>-  -  Affald, bionedbrydeligt</t>
  </si>
  <si>
    <t xml:space="preserve">-  -  Wastes, Renewable </t>
  </si>
  <si>
    <t>afa</t>
  </si>
  <si>
    <t>-  -  Bioethanol</t>
  </si>
  <si>
    <t>-  - Bioethanol</t>
  </si>
  <si>
    <t>etn</t>
  </si>
  <si>
    <t>-  -  Biodiesel</t>
  </si>
  <si>
    <t>-  - Biodiesel</t>
  </si>
  <si>
    <t>bdi</t>
  </si>
  <si>
    <t>..</t>
  </si>
  <si>
    <t>-  -  Bioolie</t>
  </si>
  <si>
    <t>-  - Biooil</t>
  </si>
  <si>
    <t>fio</t>
  </si>
  <si>
    <t>-  -  Varmepumper</t>
  </si>
  <si>
    <t>-  - Heat Pumps</t>
  </si>
  <si>
    <t>vmp</t>
  </si>
  <si>
    <t>Udenrigshandel</t>
  </si>
  <si>
    <t>Foreign Trade</t>
  </si>
  <si>
    <t/>
  </si>
  <si>
    <r>
      <rPr>
        <sz val="9"/>
        <rFont val="Arial"/>
        <family val="2"/>
      </rPr>
      <t xml:space="preserve">-  </t>
    </r>
    <r>
      <rPr>
        <u/>
        <sz val="9"/>
        <rFont val="Arial"/>
        <family val="2"/>
      </rPr>
      <t>Registreret import</t>
    </r>
  </si>
  <si>
    <r>
      <t xml:space="preserve">-  </t>
    </r>
    <r>
      <rPr>
        <u/>
        <sz val="9"/>
        <rFont val="Arial"/>
        <family val="2"/>
      </rPr>
      <t>Registered Imports</t>
    </r>
  </si>
  <si>
    <t>-  - Crude Oil</t>
  </si>
  <si>
    <t>imp</t>
  </si>
  <si>
    <t>-  -  Halvfabrikata</t>
  </si>
  <si>
    <t>-  -  Refinery Feedstocks</t>
  </si>
  <si>
    <t>hfb</t>
  </si>
  <si>
    <t>-  -  LPG</t>
  </si>
  <si>
    <t>lpg</t>
  </si>
  <si>
    <t>-  -  Nafta (LVN)</t>
  </si>
  <si>
    <t>-  -  Naphtha (LVN)</t>
  </si>
  <si>
    <t>lvn</t>
  </si>
  <si>
    <t>-  -  Flybenzin</t>
  </si>
  <si>
    <t>-  -  Aviation Gasoline</t>
  </si>
  <si>
    <t>fly</t>
  </si>
  <si>
    <t>-  -  Motorbenzin</t>
  </si>
  <si>
    <t>-  -  Motor Gasoline</t>
  </si>
  <si>
    <t>bzt</t>
  </si>
  <si>
    <t>-  -  JP4</t>
  </si>
  <si>
    <t>jp4</t>
  </si>
  <si>
    <t>-  -  Petroleum</t>
  </si>
  <si>
    <t>-  -  Other Kerosene</t>
  </si>
  <si>
    <t>ptr</t>
  </si>
  <si>
    <t>-  -  JP1</t>
  </si>
  <si>
    <t>jp1</t>
  </si>
  <si>
    <t>-  -  Gas/dieselolie</t>
  </si>
  <si>
    <t>-  -  Gas-/Diesel Oil</t>
  </si>
  <si>
    <t>gdt</t>
  </si>
  <si>
    <t>-  -  Fuelolie</t>
  </si>
  <si>
    <t>-  -  Fuel Oil</t>
  </si>
  <si>
    <t>fut</t>
  </si>
  <si>
    <t>-  -  Petroleumskoks</t>
  </si>
  <si>
    <t>-  -  Petroleum Coke</t>
  </si>
  <si>
    <t>pko</t>
  </si>
  <si>
    <t>-  -  Orimulsion</t>
  </si>
  <si>
    <t>ori</t>
  </si>
  <si>
    <t>-  -  Mineralsk terpentin</t>
  </si>
  <si>
    <t>-  -  White Spirit</t>
  </si>
  <si>
    <t>ter</t>
  </si>
  <si>
    <t>-  -  Smøreolie</t>
  </si>
  <si>
    <t>-  -  Lubricants</t>
  </si>
  <si>
    <t>smo</t>
  </si>
  <si>
    <t>-  -  Bitumen</t>
  </si>
  <si>
    <t>btm</t>
  </si>
  <si>
    <t>-  -  LNG</t>
  </si>
  <si>
    <t>lng</t>
  </si>
  <si>
    <t>-  -  Elværkskul</t>
  </si>
  <si>
    <t>-  -  Electricity Plant Coal</t>
  </si>
  <si>
    <t>ske</t>
  </si>
  <si>
    <t>-  -  Anden stenkul</t>
  </si>
  <si>
    <t>-  -  Other Hard Coal (Coal)</t>
  </si>
  <si>
    <t>ska</t>
  </si>
  <si>
    <t>-  -  Koks m.m.</t>
  </si>
  <si>
    <t>-  -  Coke</t>
  </si>
  <si>
    <t>kok</t>
  </si>
  <si>
    <t>-  -  Brunkulsbriketter</t>
  </si>
  <si>
    <t>-  -  Brown Coal Briquettes</t>
  </si>
  <si>
    <t>brk</t>
  </si>
  <si>
    <t>-  -  Affald, ikke-bionedbrydeligt</t>
  </si>
  <si>
    <t>-  -  El</t>
  </si>
  <si>
    <t>-  -  Electricity</t>
  </si>
  <si>
    <t>elc</t>
  </si>
  <si>
    <t>-  -  Fjernvarme</t>
  </si>
  <si>
    <t>-  -  District Heating</t>
  </si>
  <si>
    <t>fjv</t>
  </si>
  <si>
    <r>
      <rPr>
        <sz val="9"/>
        <rFont val="Arial"/>
        <family val="2"/>
      </rPr>
      <t xml:space="preserve">-  </t>
    </r>
    <r>
      <rPr>
        <u/>
        <sz val="9"/>
        <rFont val="Arial"/>
        <family val="2"/>
      </rPr>
      <t>Registreret eksport</t>
    </r>
  </si>
  <si>
    <r>
      <t xml:space="preserve">-  </t>
    </r>
    <r>
      <rPr>
        <u/>
        <sz val="9"/>
        <rFont val="Arial"/>
        <family val="2"/>
      </rPr>
      <t>Registered Exports</t>
    </r>
  </si>
  <si>
    <t>exp</t>
  </si>
  <si>
    <t>-  -  Other Hard Coal</t>
  </si>
  <si>
    <r>
      <rPr>
        <sz val="9"/>
        <rFont val="Arial"/>
        <family val="2"/>
      </rPr>
      <t xml:space="preserve">-  </t>
    </r>
    <r>
      <rPr>
        <u/>
        <sz val="9"/>
        <rFont val="Arial"/>
        <family val="2"/>
      </rPr>
      <t>Grænsehandel</t>
    </r>
  </si>
  <si>
    <r>
      <t xml:space="preserve">-  </t>
    </r>
    <r>
      <rPr>
        <u/>
        <sz val="9"/>
        <rFont val="Arial"/>
        <family val="2"/>
      </rPr>
      <t>Border Trade</t>
    </r>
  </si>
  <si>
    <t>grh</t>
  </si>
  <si>
    <t>Skibe i udenrigsfart</t>
  </si>
  <si>
    <t>International Marine Bunkers</t>
  </si>
  <si>
    <r>
      <rPr>
        <sz val="9"/>
        <rFont val="Arial"/>
        <family val="2"/>
      </rPr>
      <t xml:space="preserve">-  </t>
    </r>
    <r>
      <rPr>
        <u/>
        <sz val="9"/>
        <rFont val="Arial"/>
        <family val="2"/>
      </rPr>
      <t>Bunkring</t>
    </r>
  </si>
  <si>
    <r>
      <t xml:space="preserve">-  </t>
    </r>
    <r>
      <rPr>
        <u/>
        <sz val="9"/>
        <rFont val="Arial"/>
        <family val="2"/>
      </rPr>
      <t>International Marine Bunkers</t>
    </r>
  </si>
  <si>
    <t>bun</t>
  </si>
  <si>
    <t>Blandinger</t>
  </si>
  <si>
    <t>Blendings</t>
  </si>
  <si>
    <r>
      <rPr>
        <sz val="9"/>
        <rFont val="Arial"/>
        <family val="2"/>
      </rPr>
      <t xml:space="preserve">-  </t>
    </r>
    <r>
      <rPr>
        <u/>
        <sz val="9"/>
        <rFont val="Arial"/>
        <family val="2"/>
      </rPr>
      <t>Nettotilgang</t>
    </r>
  </si>
  <si>
    <r>
      <t xml:space="preserve">-  </t>
    </r>
    <r>
      <rPr>
        <u/>
        <sz val="9"/>
        <rFont val="Arial"/>
        <family val="2"/>
      </rPr>
      <t>Net Flows</t>
    </r>
  </si>
  <si>
    <t>bla</t>
  </si>
  <si>
    <t>Danske lagre</t>
  </si>
  <si>
    <t>Danish Stocks</t>
  </si>
  <si>
    <r>
      <rPr>
        <sz val="9"/>
        <rFont val="Arial"/>
        <family val="2"/>
      </rPr>
      <t xml:space="preserve">-  </t>
    </r>
    <r>
      <rPr>
        <u/>
        <sz val="9"/>
        <rFont val="Arial"/>
        <family val="2"/>
      </rPr>
      <t>Lagerændring</t>
    </r>
  </si>
  <si>
    <r>
      <t xml:space="preserve">-  </t>
    </r>
    <r>
      <rPr>
        <u/>
        <sz val="9"/>
        <rFont val="Arial"/>
        <family val="2"/>
      </rPr>
      <t>Stock Changes</t>
    </r>
  </si>
  <si>
    <t>lga</t>
  </si>
  <si>
    <t>Statistisk difference</t>
  </si>
  <si>
    <t>Statistical Differences</t>
  </si>
  <si>
    <t>dif</t>
  </si>
  <si>
    <t>-  -  Raffinaderigas</t>
  </si>
  <si>
    <t>-  -  Refinery Gas</t>
  </si>
  <si>
    <t>rga</t>
  </si>
  <si>
    <t>-  -  Solar</t>
  </si>
  <si>
    <t>-  -  Bionaturgas</t>
  </si>
  <si>
    <t>-  -  Bio methane</t>
  </si>
  <si>
    <t>bng</t>
  </si>
  <si>
    <t>-  -  Wastes, Non-renewable</t>
  </si>
  <si>
    <t>-  -  Wastes, Renewable</t>
  </si>
  <si>
    <t>-  -  Biooil</t>
  </si>
  <si>
    <t>-  -  Heat Pumps</t>
  </si>
  <si>
    <t>-  -  Bygas</t>
  </si>
  <si>
    <t>-  -  Gas Works Gas</t>
  </si>
  <si>
    <t>bga</t>
  </si>
  <si>
    <t>Energisektoren</t>
  </si>
  <si>
    <t>Energy Sector</t>
  </si>
  <si>
    <t>Udvinding og forgasning</t>
  </si>
  <si>
    <t>Extraction and Gasification</t>
  </si>
  <si>
    <r>
      <rPr>
        <sz val="9"/>
        <rFont val="Arial"/>
        <family val="2"/>
      </rPr>
      <t xml:space="preserve">-  </t>
    </r>
    <r>
      <rPr>
        <u/>
        <sz val="9"/>
        <rFont val="Arial"/>
        <family val="2"/>
      </rPr>
      <t>Udvinding</t>
    </r>
  </si>
  <si>
    <r>
      <t xml:space="preserve">-  </t>
    </r>
    <r>
      <rPr>
        <u/>
        <sz val="9"/>
        <rFont val="Arial"/>
        <family val="2"/>
      </rPr>
      <t>Extraction</t>
    </r>
  </si>
  <si>
    <t>plf</t>
  </si>
  <si>
    <t>udf</t>
  </si>
  <si>
    <r>
      <rPr>
        <sz val="9"/>
        <rFont val="Arial"/>
        <family val="2"/>
      </rPr>
      <t xml:space="preserve">-  </t>
    </r>
    <r>
      <rPr>
        <u/>
        <sz val="9"/>
        <rFont val="Arial"/>
        <family val="2"/>
      </rPr>
      <t>Forgasning</t>
    </r>
  </si>
  <si>
    <r>
      <t xml:space="preserve">-  </t>
    </r>
    <r>
      <rPr>
        <u/>
        <sz val="9"/>
        <rFont val="Arial"/>
        <family val="2"/>
      </rPr>
      <t>Gasification</t>
    </r>
  </si>
  <si>
    <t>fgv</t>
  </si>
  <si>
    <t>fgs</t>
  </si>
  <si>
    <t>Raffinaderier</t>
  </si>
  <si>
    <t>Refineries</t>
  </si>
  <si>
    <r>
      <rPr>
        <sz val="9"/>
        <rFont val="Arial"/>
        <family val="2"/>
      </rPr>
      <t xml:space="preserve">-  </t>
    </r>
    <r>
      <rPr>
        <u/>
        <sz val="9"/>
        <rFont val="Arial"/>
        <family val="2"/>
      </rPr>
      <t>Råvareforbrug ved raffinering</t>
    </r>
  </si>
  <si>
    <r>
      <t xml:space="preserve">-  </t>
    </r>
    <r>
      <rPr>
        <u/>
        <sz val="9"/>
        <rFont val="Arial"/>
        <family val="2"/>
      </rPr>
      <t>Used for Refining</t>
    </r>
  </si>
  <si>
    <t>raf</t>
  </si>
  <si>
    <t>rfr</t>
  </si>
  <si>
    <r>
      <rPr>
        <sz val="9"/>
        <rFont val="Arial"/>
        <family val="2"/>
      </rPr>
      <t xml:space="preserve">-  </t>
    </r>
    <r>
      <rPr>
        <u/>
        <sz val="9"/>
        <rFont val="Arial"/>
        <family val="2"/>
      </rPr>
      <t>Forbrug af egne varer</t>
    </r>
  </si>
  <si>
    <r>
      <t xml:space="preserve">-  </t>
    </r>
    <r>
      <rPr>
        <u/>
        <sz val="9"/>
        <rFont val="Arial"/>
        <family val="2"/>
      </rPr>
      <t>Own Use</t>
    </r>
  </si>
  <si>
    <t>rff</t>
  </si>
  <si>
    <r>
      <rPr>
        <sz val="9"/>
        <rFont val="Arial"/>
        <family val="2"/>
      </rPr>
      <t xml:space="preserve">-  </t>
    </r>
    <r>
      <rPr>
        <u/>
        <sz val="9"/>
        <rFont val="Arial"/>
        <family val="2"/>
      </rPr>
      <t>Nettoproduktion</t>
    </r>
  </si>
  <si>
    <r>
      <t xml:space="preserve">-  </t>
    </r>
    <r>
      <rPr>
        <u/>
        <sz val="9"/>
        <rFont val="Arial"/>
        <family val="2"/>
      </rPr>
      <t>Net Production</t>
    </r>
  </si>
  <si>
    <t>brt</t>
  </si>
  <si>
    <t>-  -  JP4 (Gasoline)</t>
  </si>
  <si>
    <t>-  -  JP1 (Kerosene)</t>
  </si>
  <si>
    <t>Distribution</t>
  </si>
  <si>
    <r>
      <rPr>
        <sz val="9"/>
        <rFont val="Arial"/>
        <family val="2"/>
      </rPr>
      <t xml:space="preserve">-  </t>
    </r>
    <r>
      <rPr>
        <u/>
        <sz val="9"/>
        <rFont val="Arial"/>
        <family val="2"/>
      </rPr>
      <t>Elforbrug ved forsyning</t>
    </r>
  </si>
  <si>
    <r>
      <t xml:space="preserve">-  </t>
    </r>
    <r>
      <rPr>
        <u/>
        <sz val="9"/>
        <rFont val="Arial"/>
        <family val="2"/>
      </rPr>
      <t>Electricity Used in Distribution</t>
    </r>
    <r>
      <rPr>
        <sz val="9"/>
        <rFont val="Arial"/>
        <family val="2"/>
      </rPr>
      <t xml:space="preserve"> </t>
    </r>
  </si>
  <si>
    <t>-  -  Elforsyning</t>
  </si>
  <si>
    <t>-  -  Electricity Distribution</t>
  </si>
  <si>
    <t>ens</t>
  </si>
  <si>
    <t>eld</t>
  </si>
  <si>
    <t>-  -  Fjernvarmeforsyning</t>
  </si>
  <si>
    <t>-  -  District Heating Distribution</t>
  </si>
  <si>
    <t>fjd</t>
  </si>
  <si>
    <t>-  -  Gasforsyning</t>
  </si>
  <si>
    <t>-  -  Gas Distribution</t>
  </si>
  <si>
    <t>byd</t>
  </si>
  <si>
    <t>Konverteringssektoren</t>
  </si>
  <si>
    <t>Transformation Sector</t>
  </si>
  <si>
    <t>Centrale elproducerende anlæg</t>
  </si>
  <si>
    <t>Large-scale Power Units</t>
  </si>
  <si>
    <r>
      <rPr>
        <sz val="9"/>
        <rFont val="Arial"/>
        <family val="2"/>
      </rPr>
      <t xml:space="preserve">-  </t>
    </r>
    <r>
      <rPr>
        <u/>
        <sz val="9"/>
        <rFont val="Arial"/>
        <family val="2"/>
      </rPr>
      <t>Råvareforbrug til kraft</t>
    </r>
  </si>
  <si>
    <r>
      <t xml:space="preserve">-  </t>
    </r>
    <r>
      <rPr>
        <u/>
        <sz val="9"/>
        <rFont val="Arial"/>
        <family val="2"/>
      </rPr>
      <t>Fuels Used for Power Production</t>
    </r>
  </si>
  <si>
    <t>cel</t>
  </si>
  <si>
    <t>elr</t>
  </si>
  <si>
    <t>elf</t>
  </si>
  <si>
    <r>
      <rPr>
        <sz val="9"/>
        <rFont val="Arial"/>
        <family val="2"/>
      </rPr>
      <t xml:space="preserve">-  </t>
    </r>
    <r>
      <rPr>
        <u/>
        <sz val="9"/>
        <rFont val="Arial"/>
        <family val="2"/>
      </rPr>
      <t>Bruttoproduktion</t>
    </r>
  </si>
  <si>
    <r>
      <t xml:space="preserve">-  </t>
    </r>
    <r>
      <rPr>
        <u/>
        <sz val="9"/>
        <rFont val="Arial"/>
        <family val="2"/>
      </rPr>
      <t>Gross Production</t>
    </r>
  </si>
  <si>
    <t>Centrale kraftvarmeanlæg</t>
  </si>
  <si>
    <t>Large-Scale CHP Units</t>
  </si>
  <si>
    <t>cev</t>
  </si>
  <si>
    <t>-  - Gas-/Diesel Oil</t>
  </si>
  <si>
    <t>-  - Orimulsion</t>
  </si>
  <si>
    <t xml:space="preserve">-  -  Waste, Non-renewable </t>
  </si>
  <si>
    <r>
      <rPr>
        <sz val="9"/>
        <rFont val="Arial"/>
        <family val="2"/>
      </rPr>
      <t xml:space="preserve">-  </t>
    </r>
    <r>
      <rPr>
        <u/>
        <sz val="9"/>
        <rFont val="Arial"/>
        <family val="2"/>
      </rPr>
      <t>Råvareforbrug til varme</t>
    </r>
  </si>
  <si>
    <r>
      <t xml:space="preserve">-  </t>
    </r>
    <r>
      <rPr>
        <u/>
        <sz val="9"/>
        <rFont val="Arial"/>
        <family val="2"/>
      </rPr>
      <t>Fuels Used for Heat Production</t>
    </r>
  </si>
  <si>
    <t>fjr</t>
  </si>
  <si>
    <t>fjf</t>
  </si>
  <si>
    <r>
      <rPr>
        <sz val="9"/>
        <rFont val="Arial"/>
        <family val="2"/>
      </rPr>
      <t xml:space="preserve">-  </t>
    </r>
    <r>
      <rPr>
        <u/>
        <sz val="9"/>
        <rFont val="Arial"/>
        <family val="2"/>
      </rPr>
      <t>Produktion</t>
    </r>
  </si>
  <si>
    <r>
      <t xml:space="preserve">-  </t>
    </r>
    <r>
      <rPr>
        <u/>
        <sz val="9"/>
        <rFont val="Arial"/>
        <family val="2"/>
      </rPr>
      <t>Production</t>
    </r>
  </si>
  <si>
    <t>-  -  El, brutto</t>
  </si>
  <si>
    <t>-  -  Electricity, Gross</t>
  </si>
  <si>
    <t>-  -  Fjernvarme, netto</t>
  </si>
  <si>
    <t>-  -  District Heating, Net</t>
  </si>
  <si>
    <t>net</t>
  </si>
  <si>
    <t>Decentrale kraftvarmeanlæg</t>
  </si>
  <si>
    <t>Small-Scale CHP Units</t>
  </si>
  <si>
    <t>kvt</t>
  </si>
  <si>
    <t>Vindmøller</t>
  </si>
  <si>
    <t>Wind Turbines</t>
  </si>
  <si>
    <r>
      <t xml:space="preserve">-  </t>
    </r>
    <r>
      <rPr>
        <u/>
        <sz val="9"/>
        <rFont val="Arial"/>
        <family val="2"/>
      </rPr>
      <t>Used for Power Production</t>
    </r>
  </si>
  <si>
    <t>vmt</t>
  </si>
  <si>
    <t>Vandkraftanlæg</t>
  </si>
  <si>
    <t>Hydro Power Units</t>
  </si>
  <si>
    <t>vkt</t>
  </si>
  <si>
    <t>Fjernvarmeanlæg</t>
  </si>
  <si>
    <t>District Heating Units</t>
  </si>
  <si>
    <t>fvv</t>
  </si>
  <si>
    <t>-  -  El til varmepumper/elpatroner</t>
  </si>
  <si>
    <t>-  -  Electricity for Heat Pumps</t>
  </si>
  <si>
    <t>Private elproducenter</t>
  </si>
  <si>
    <t>Autoproducers</t>
  </si>
  <si>
    <t>pel</t>
  </si>
  <si>
    <t>Private kraftvarmeproducenter</t>
  </si>
  <si>
    <t>Autoproducers, CHP</t>
  </si>
  <si>
    <t>pev</t>
  </si>
  <si>
    <t>Private fjernvarmeproducenter</t>
  </si>
  <si>
    <t>Autoproducers, District Heating</t>
  </si>
  <si>
    <t>pvp</t>
  </si>
  <si>
    <t>Bygasværker</t>
  </si>
  <si>
    <t>Gas Works Gas Units</t>
  </si>
  <si>
    <r>
      <rPr>
        <sz val="9"/>
        <rFont val="Arial"/>
        <family val="2"/>
      </rPr>
      <t xml:space="preserve">-  </t>
    </r>
    <r>
      <rPr>
        <u/>
        <sz val="9"/>
        <rFont val="Arial"/>
        <family val="2"/>
      </rPr>
      <t>Råvareforbrug til bygas</t>
    </r>
  </si>
  <si>
    <r>
      <t xml:space="preserve">-  </t>
    </r>
    <r>
      <rPr>
        <u/>
        <sz val="9"/>
        <rFont val="Arial"/>
        <family val="2"/>
      </rPr>
      <t>Fuels Used for Gas Works Gas</t>
    </r>
  </si>
  <si>
    <t>bgv</t>
  </si>
  <si>
    <t>byr</t>
  </si>
  <si>
    <t>-  -  Koks</t>
  </si>
  <si>
    <t>Opgraderingsanlæg</t>
  </si>
  <si>
    <t>Biogas Upgrading Plant</t>
  </si>
  <si>
    <r>
      <rPr>
        <sz val="9"/>
        <rFont val="Arial"/>
        <family val="2"/>
      </rPr>
      <t xml:space="preserve">-  </t>
    </r>
    <r>
      <rPr>
        <u/>
        <sz val="9"/>
        <rFont val="Arial"/>
        <family val="2"/>
      </rPr>
      <t>Råvareforbrug til bionaturgas</t>
    </r>
  </si>
  <si>
    <r>
      <t xml:space="preserve">-  </t>
    </r>
    <r>
      <rPr>
        <u/>
        <sz val="9"/>
        <rFont val="Arial"/>
        <family val="2"/>
      </rPr>
      <t>Fuels Used for bio methane</t>
    </r>
  </si>
  <si>
    <t>-  - Biogas</t>
  </si>
  <si>
    <t>oga</t>
  </si>
  <si>
    <t>bgr</t>
  </si>
  <si>
    <t>-  - Bionaturgas</t>
  </si>
  <si>
    <t>Tab ved distribution</t>
  </si>
  <si>
    <t>Distribution Losses</t>
  </si>
  <si>
    <r>
      <rPr>
        <sz val="9"/>
        <rFont val="Arial"/>
        <family val="2"/>
      </rPr>
      <t xml:space="preserve">-  </t>
    </r>
    <r>
      <rPr>
        <u/>
        <sz val="9"/>
        <rFont val="Arial"/>
        <family val="2"/>
      </rPr>
      <t>Nettab mv</t>
    </r>
  </si>
  <si>
    <r>
      <t xml:space="preserve">- </t>
    </r>
    <r>
      <rPr>
        <u/>
        <sz val="9"/>
        <rFont val="Arial"/>
        <family val="2"/>
      </rPr>
      <t>Distribution Losses etc.</t>
    </r>
  </si>
  <si>
    <t>tab</t>
  </si>
  <si>
    <t>-  - Gas Works Gas</t>
  </si>
  <si>
    <t>Forbrugssektoren</t>
  </si>
  <si>
    <t>Consumption Sector</t>
  </si>
  <si>
    <r>
      <rPr>
        <sz val="9"/>
        <rFont val="Arial"/>
        <family val="2"/>
      </rPr>
      <t xml:space="preserve">-  </t>
    </r>
    <r>
      <rPr>
        <u/>
        <sz val="9"/>
        <rFont val="Arial"/>
        <family val="2"/>
      </rPr>
      <t>Ikke energiformål</t>
    </r>
  </si>
  <si>
    <r>
      <t xml:space="preserve">-  </t>
    </r>
    <r>
      <rPr>
        <u/>
        <sz val="9"/>
        <rFont val="Arial"/>
        <family val="2"/>
      </rPr>
      <t>Non-energy Use</t>
    </r>
  </si>
  <si>
    <t>fbs</t>
  </si>
  <si>
    <t>ief</t>
  </si>
  <si>
    <t>Transport</t>
  </si>
  <si>
    <t>Forsvarets transport</t>
  </si>
  <si>
    <t>Military Transport</t>
  </si>
  <si>
    <t>-  Flybenzin</t>
  </si>
  <si>
    <t>-  Aviation Gasoline</t>
  </si>
  <si>
    <t>trp</t>
  </si>
  <si>
    <t>-  Motorbenzin</t>
  </si>
  <si>
    <t>-  Motor Gasoline</t>
  </si>
  <si>
    <t>-  JP4</t>
  </si>
  <si>
    <t>-  JP1</t>
  </si>
  <si>
    <t>-  Gas/dieselolie</t>
  </si>
  <si>
    <t>-  Gas-/Diesel Oil</t>
  </si>
  <si>
    <t>Vejtransport</t>
  </si>
  <si>
    <t xml:space="preserve">Road </t>
  </si>
  <si>
    <t>-  LPG</t>
  </si>
  <si>
    <t>vtt</t>
  </si>
  <si>
    <t>-  Petroleum</t>
  </si>
  <si>
    <t>-  Other Kerosene</t>
  </si>
  <si>
    <t>-  Fuelolie</t>
  </si>
  <si>
    <t>-  Fuel Oil</t>
  </si>
  <si>
    <t>-  Naturgas</t>
  </si>
  <si>
    <t>-  Natural Gas</t>
  </si>
  <si>
    <t>-  Bionaturgas</t>
  </si>
  <si>
    <t>-  Bio methane</t>
  </si>
  <si>
    <t>-  Bioethanol</t>
  </si>
  <si>
    <t>-  Biodiesel</t>
  </si>
  <si>
    <t>-  El</t>
  </si>
  <si>
    <t>-  Electricity</t>
  </si>
  <si>
    <t>Jernbanetransport</t>
  </si>
  <si>
    <t xml:space="preserve">Rail </t>
  </si>
  <si>
    <t>jtt</t>
  </si>
  <si>
    <t>Søtransport, indenrigs</t>
  </si>
  <si>
    <t>Domestic Sea Transport</t>
  </si>
  <si>
    <t>sea</t>
  </si>
  <si>
    <t>-  LNG</t>
  </si>
  <si>
    <t>Lufttransport, indenrigs</t>
  </si>
  <si>
    <t>Domestic Aviation</t>
  </si>
  <si>
    <t>lfi</t>
  </si>
  <si>
    <t>Lufttransport, udenrigs</t>
  </si>
  <si>
    <t>International Aviation</t>
  </si>
  <si>
    <t>lfu</t>
  </si>
  <si>
    <t>Landbrug, skovbrug og gartneri</t>
  </si>
  <si>
    <t>Agriculture, Forestry and Horticulture</t>
  </si>
  <si>
    <t>lbs</t>
  </si>
  <si>
    <t>ttt</t>
  </si>
  <si>
    <t>a0m1</t>
  </si>
  <si>
    <t>m00</t>
  </si>
  <si>
    <t>a0e1</t>
  </si>
  <si>
    <t>k00</t>
  </si>
  <si>
    <t>-  Petroleumskoks</t>
  </si>
  <si>
    <t>-  Petroleum Coke</t>
  </si>
  <si>
    <t>-  Anden stenkul</t>
  </si>
  <si>
    <t>-  Other Hard Coal (Coal)</t>
  </si>
  <si>
    <t>-  Brunkulsbriketter</t>
  </si>
  <si>
    <t>-  Brown Coal Briquettes</t>
  </si>
  <si>
    <t>-  Halm</t>
  </si>
  <si>
    <t>-  Straw</t>
  </si>
  <si>
    <t>-  Skovflis</t>
  </si>
  <si>
    <t>-  Wood Chips</t>
  </si>
  <si>
    <t>-  Træaffald</t>
  </si>
  <si>
    <t>-  Wood Waste</t>
  </si>
  <si>
    <t>-  Biogas</t>
  </si>
  <si>
    <t>m1m2</t>
  </si>
  <si>
    <t>-  Varmepumper</t>
  </si>
  <si>
    <t>-  Heat Pumps</t>
  </si>
  <si>
    <t>m0m0</t>
  </si>
  <si>
    <t>a0d1</t>
  </si>
  <si>
    <t>d00</t>
  </si>
  <si>
    <t>-  Fjernvarme</t>
  </si>
  <si>
    <t>-  District Heating</t>
  </si>
  <si>
    <t>m1m3</t>
  </si>
  <si>
    <t>Fiskeri</t>
  </si>
  <si>
    <t>Fishing</t>
  </si>
  <si>
    <t>fis</t>
  </si>
  <si>
    <t>Fremstillingsvirksomhed</t>
  </si>
  <si>
    <t>Manufacturing Industry</t>
  </si>
  <si>
    <t>-  Raffinaderigas</t>
  </si>
  <si>
    <t>-  Refinery Gas</t>
  </si>
  <si>
    <t>frv</t>
  </si>
  <si>
    <t>-  Nafta (LVN)</t>
  </si>
  <si>
    <t>-  Naphtha (LVN)</t>
  </si>
  <si>
    <t>e1h1</t>
  </si>
  <si>
    <t>h00</t>
  </si>
  <si>
    <t>e1d1</t>
  </si>
  <si>
    <t>-  Spildolie</t>
  </si>
  <si>
    <t>-  Waste Oil</t>
  </si>
  <si>
    <t>e1e1</t>
  </si>
  <si>
    <t>e00</t>
  </si>
  <si>
    <t>-  Koks</t>
  </si>
  <si>
    <t>-  Coke</t>
  </si>
  <si>
    <t>a0g1</t>
  </si>
  <si>
    <t>g00</t>
  </si>
  <si>
    <t>-  Træpiller</t>
  </si>
  <si>
    <t>-  Wood Pellets</t>
  </si>
  <si>
    <t>-  Affald, ikke bionedbrydeligt</t>
  </si>
  <si>
    <t>-  Wastes, Non-renewable</t>
  </si>
  <si>
    <t>-  Affald, bionedbrydeligt</t>
  </si>
  <si>
    <t>-  Wastes, Renewable</t>
  </si>
  <si>
    <t>a0b1</t>
  </si>
  <si>
    <t>b00</t>
  </si>
  <si>
    <t>m1i1</t>
  </si>
  <si>
    <t>i00</t>
  </si>
  <si>
    <t>-  Bygas</t>
  </si>
  <si>
    <t>-  Gas Works Gas</t>
  </si>
  <si>
    <t>Bygge- og anlægsvirksomhed</t>
  </si>
  <si>
    <t>Construction</t>
  </si>
  <si>
    <t>byg</t>
  </si>
  <si>
    <t>Engroshandel</t>
  </si>
  <si>
    <t>Wholesale</t>
  </si>
  <si>
    <t>egh</t>
  </si>
  <si>
    <t>m1e1</t>
  </si>
  <si>
    <t>e04</t>
  </si>
  <si>
    <t>m03</t>
  </si>
  <si>
    <t>m1j2</t>
  </si>
  <si>
    <t>j04</t>
  </si>
  <si>
    <t>m05</t>
  </si>
  <si>
    <t>m02</t>
  </si>
  <si>
    <t>j07</t>
  </si>
  <si>
    <t>a0b2</t>
  </si>
  <si>
    <t>c09</t>
  </si>
  <si>
    <t>m1l2</t>
  </si>
  <si>
    <t>l08</t>
  </si>
  <si>
    <t>Detailhandel</t>
  </si>
  <si>
    <t>Retail Trade</t>
  </si>
  <si>
    <t>dth</t>
  </si>
  <si>
    <t>m1g1</t>
  </si>
  <si>
    <t>g04</t>
  </si>
  <si>
    <t>l04</t>
  </si>
  <si>
    <t>m06</t>
  </si>
  <si>
    <t>m08</t>
  </si>
  <si>
    <t>Privat service</t>
  </si>
  <si>
    <t>Private Service</t>
  </si>
  <si>
    <t>prs</t>
  </si>
  <si>
    <t>m1k2</t>
  </si>
  <si>
    <t>k04</t>
  </si>
  <si>
    <t>l06</t>
  </si>
  <si>
    <t>a0c2</t>
  </si>
  <si>
    <t>m1m1</t>
  </si>
  <si>
    <t>Offentlig service</t>
  </si>
  <si>
    <t>Public Service</t>
  </si>
  <si>
    <t>ofs</t>
  </si>
  <si>
    <t>m07</t>
  </si>
  <si>
    <t>-  Solenergi</t>
  </si>
  <si>
    <t>-  Solar</t>
  </si>
  <si>
    <t>m10</t>
  </si>
  <si>
    <t>m04</t>
  </si>
  <si>
    <t>Enfamiliehuse</t>
  </si>
  <si>
    <t>Single Family Houses</t>
  </si>
  <si>
    <t>par</t>
  </si>
  <si>
    <t>o1o2</t>
  </si>
  <si>
    <t>o04</t>
  </si>
  <si>
    <t>m01</t>
  </si>
  <si>
    <t>-  Brænde</t>
  </si>
  <si>
    <t>-  Firewood</t>
  </si>
  <si>
    <t>n1n2</t>
  </si>
  <si>
    <t>n09</t>
  </si>
  <si>
    <t>o03</t>
  </si>
  <si>
    <t>Etageboliger</t>
  </si>
  <si>
    <t>Multi-family Houses</t>
  </si>
  <si>
    <t>eta</t>
  </si>
  <si>
    <t>q1q2</t>
  </si>
  <si>
    <t>q04</t>
  </si>
  <si>
    <t>p1p2</t>
  </si>
  <si>
    <t>p09</t>
  </si>
  <si>
    <t>q03</t>
  </si>
  <si>
    <t>source</t>
  </si>
  <si>
    <t>https://view.officeapps.live.com/op/view.aspx?src=https%3A%2F%2Fens.dk%2Fsites%2Fens.dk%2Ffiles%2FStatistik%2Fgrunddata2021_-_basicdata2021.xlsx&amp;wdOrigin=BROWSELINK</t>
  </si>
  <si>
    <t>TJ</t>
  </si>
  <si>
    <t>total</t>
  </si>
  <si>
    <t>1970's</t>
  </si>
  <si>
    <t>2010's</t>
  </si>
  <si>
    <t>the data below thas combined the values for single- and multifamily housing, and taken the average of available data for the respective decade</t>
  </si>
  <si>
    <t>and here, is expressed as percentage of the total</t>
  </si>
  <si>
    <t>TJ/TJ_total</t>
  </si>
  <si>
    <t>The Danish Agricultural Revolution in an Energy Perspective: A Case of Development with Few Domestic Energy Sources</t>
  </si>
  <si>
    <t>by</t>
  </si>
  <si>
    <t>Sofia Teives Henriques</t>
  </si>
  <si>
    <t>and</t>
  </si>
  <si>
    <t>Paul Sharp</t>
  </si>
  <si>
    <t>Discussion Papers on Business and Economics</t>
  </si>
  <si>
    <t>No. 9/2014</t>
  </si>
  <si>
    <t>page 30</t>
  </si>
  <si>
    <t>Table A1: Danish Energy Consumption by Type in PJ, 1800-1913</t>
  </si>
  <si>
    <t>Food</t>
  </si>
  <si>
    <t>Feed working animals</t>
  </si>
  <si>
    <t>Fire-wood</t>
  </si>
  <si>
    <t>Peat</t>
  </si>
  <si>
    <t>Wind &amp; Water</t>
  </si>
  <si>
    <t>Coal</t>
  </si>
  <si>
    <t>Oil</t>
  </si>
  <si>
    <t>Primary Electricity (wind, water, imports)</t>
  </si>
  <si>
    <t>Total</t>
  </si>
  <si>
    <t>Feed for cows and oxen</t>
  </si>
  <si>
    <t>total excl food and feed</t>
  </si>
  <si>
    <t>PJ consumption, denmark</t>
  </si>
  <si>
    <t>1860's</t>
  </si>
  <si>
    <t>1890's</t>
  </si>
  <si>
    <t>forecast based on 1800-1913</t>
  </si>
  <si>
    <t>1920's</t>
  </si>
  <si>
    <t>forecast based on 1890-1913</t>
  </si>
  <si>
    <t>GJ per capita</t>
  </si>
  <si>
    <t>Residential GJ per capita</t>
  </si>
  <si>
    <t>total CHP</t>
  </si>
  <si>
    <t>-  Fuels Used for Heat Production</t>
  </si>
  <si>
    <t>gas</t>
  </si>
  <si>
    <t>oil</t>
  </si>
  <si>
    <t>coal</t>
  </si>
  <si>
    <t>wood chips</t>
  </si>
  <si>
    <t>waste</t>
  </si>
  <si>
    <t>Here, the sources of fuel used for district heat production (combined heat and power production plants) are collected from energistatistikken. The average value is taken of the respective decades</t>
  </si>
  <si>
    <t>Schipper et al (1993 p 90)</t>
  </si>
  <si>
    <t>Total PJ</t>
  </si>
  <si>
    <t>Residential PJ</t>
  </si>
  <si>
    <t>%</t>
  </si>
  <si>
    <t>population</t>
  </si>
  <si>
    <t>data from SCHIPPER, L., HOWARTH, R., ANDERSSON, B. &amp; PRICE, L. 1993. Energy Use in Denmark. Natural Resources Forum, 17.</t>
  </si>
  <si>
    <t>Energistyrelsen (2022, p 20)</t>
  </si>
  <si>
    <t xml:space="preserve">data from energistatistik 2021 https://ens.dk/sites/ens.dk/files/Statistik/energistatistik2021.pdf , p. 20 </t>
  </si>
  <si>
    <t>sensitivity analysis with disaggregated statistics, energistatistikken 2021</t>
  </si>
  <si>
    <t>GJ national</t>
  </si>
  <si>
    <t>kg CO2eq per GJ, efficiency-adjusted</t>
  </si>
  <si>
    <t>ton co2eq/year</t>
  </si>
  <si>
    <t>ton co2eq/person/year</t>
  </si>
  <si>
    <t>adjusted with energy efficiency correction factors for 1975 (10% loss)</t>
  </si>
  <si>
    <t>Final good data for paper</t>
  </si>
  <si>
    <t>Henriques &amp; Sharp (2014. p 30), Thorndal (2021)</t>
  </si>
  <si>
    <t>Residential energy, GJ/capita</t>
  </si>
  <si>
    <t>Sum</t>
  </si>
  <si>
    <t>1860s</t>
  </si>
  <si>
    <t>1890s</t>
  </si>
  <si>
    <t>1920s</t>
  </si>
  <si>
    <t>1970s</t>
  </si>
  <si>
    <t>2010s</t>
  </si>
  <si>
    <t>Electricity (Thorndal case study)</t>
  </si>
  <si>
    <t>GJ/person</t>
  </si>
  <si>
    <t>kWh</t>
  </si>
  <si>
    <t>83,2 kWh</t>
  </si>
  <si>
    <t>116,7 kWh</t>
  </si>
  <si>
    <t>180 kWh</t>
  </si>
  <si>
    <t>200 kWh</t>
  </si>
  <si>
    <t>400 kWh</t>
  </si>
  <si>
    <t>450 kWh/750 kWh</t>
  </si>
  <si>
    <t>data from museum estimates of energy use, by counting electrical appliances in homes and assessing ime of usage per day</t>
  </si>
  <si>
    <t>year</t>
  </si>
  <si>
    <t>light etc.</t>
  </si>
  <si>
    <t>electrical kitchen</t>
  </si>
  <si>
    <t>combined kitchen and normal usage kWh</t>
  </si>
  <si>
    <t>annual electricity use kWh</t>
  </si>
  <si>
    <t>final used assuptions in paper. Based on several sources in this excel document</t>
  </si>
  <si>
    <t>here aggregated to specific district heat fuel tapes available for DK in ecoinvent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</si>
</sst>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\ ###\ ##0;[Red]\-#\ ##0;&quot;-&quot;"/>
    <numFmt numFmtId="165" formatCode="0.0000"/>
    <numFmt numFmtId="166" formatCode=".\ \ ###;[Red]\-\ ;&quot;ĭ&quot;;_ⴁ"/>
    <numFmt numFmtId="167" formatCode="_ * #,##0.00_ ;_ * \-#,##0.00_ ;_ * &quot;-&quot;??_ ;_ @_ "/>
    <numFmt numFmtId="168" formatCode="0_ ;[Red]\-0\ "/>
    <numFmt numFmtId="169" formatCode="0.000_ ;[Red]\-0.000\ "/>
    <numFmt numFmtId="170" formatCode="0.0_ ;[Red]\-0.0\ "/>
    <numFmt numFmtId="175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"/>
      <family val="3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name val="Courier"/>
      <family val="3"/>
    </font>
    <font>
      <u/>
      <sz val="9"/>
      <name val="Arial"/>
      <family val="2"/>
    </font>
    <font>
      <sz val="9"/>
      <name val="Helvetica"/>
      <family val="2"/>
    </font>
    <font>
      <b/>
      <sz val="10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9"/>
      <name val="Calibri"/>
      <family val="2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i/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BBB59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>
      <alignment vertical="top"/>
    </xf>
    <xf numFmtId="167" fontId="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 applyNumberFormat="0" applyBorder="0" applyAlignment="0"/>
  </cellStyleXfs>
  <cellXfs count="131">
    <xf numFmtId="0" fontId="0" fillId="0" borderId="0" xfId="0"/>
    <xf numFmtId="1" fontId="4" fillId="2" borderId="0" xfId="2" applyNumberFormat="1" applyFont="1" applyFill="1" applyAlignment="1">
      <alignment vertical="center"/>
    </xf>
    <xf numFmtId="49" fontId="5" fillId="2" borderId="0" xfId="2" applyNumberFormat="1" applyFont="1" applyFill="1" applyAlignment="1">
      <alignment vertical="center"/>
    </xf>
    <xf numFmtId="0" fontId="5" fillId="2" borderId="0" xfId="2" applyFont="1" applyFill="1" applyAlignment="1">
      <alignment vertical="center"/>
    </xf>
    <xf numFmtId="1" fontId="5" fillId="2" borderId="0" xfId="2" applyNumberFormat="1" applyFont="1" applyFill="1" applyAlignment="1">
      <alignment horizontal="left" vertical="center"/>
    </xf>
    <xf numFmtId="1" fontId="6" fillId="0" borderId="0" xfId="2" applyNumberFormat="1" applyFont="1" applyAlignment="1">
      <alignment horizontal="left" vertical="top"/>
    </xf>
    <xf numFmtId="1" fontId="4" fillId="0" borderId="0" xfId="2" applyNumberFormat="1" applyFont="1" applyAlignment="1">
      <alignment horizontal="left" vertical="top"/>
    </xf>
    <xf numFmtId="1" fontId="7" fillId="3" borderId="0" xfId="2" applyNumberFormat="1" applyFont="1" applyFill="1" applyAlignment="1">
      <alignment vertical="center"/>
    </xf>
    <xf numFmtId="0" fontId="3" fillId="3" borderId="0" xfId="2" applyFill="1">
      <alignment vertical="top"/>
    </xf>
    <xf numFmtId="0" fontId="8" fillId="3" borderId="0" xfId="2" applyFont="1" applyFill="1">
      <alignment vertical="top"/>
    </xf>
    <xf numFmtId="164" fontId="5" fillId="3" borderId="0" xfId="2" applyNumberFormat="1" applyFont="1" applyFill="1">
      <alignment vertical="top"/>
    </xf>
    <xf numFmtId="0" fontId="3" fillId="0" borderId="0" xfId="2">
      <alignment vertical="top"/>
    </xf>
    <xf numFmtId="164" fontId="4" fillId="0" borderId="0" xfId="2" applyNumberFormat="1" applyFont="1" applyAlignment="1">
      <alignment horizontal="left" vertical="top"/>
    </xf>
    <xf numFmtId="164" fontId="4" fillId="0" borderId="0" xfId="2" applyNumberFormat="1" applyFont="1" applyAlignment="1">
      <alignment horizontal="left" vertical="center"/>
    </xf>
    <xf numFmtId="1" fontId="4" fillId="0" borderId="0" xfId="2" applyNumberFormat="1" applyFont="1" applyAlignment="1"/>
    <xf numFmtId="164" fontId="8" fillId="4" borderId="0" xfId="2" applyNumberFormat="1" applyFont="1" applyFill="1">
      <alignment vertical="top"/>
    </xf>
    <xf numFmtId="164" fontId="9" fillId="0" borderId="0" xfId="2" quotePrefix="1" applyNumberFormat="1" applyFont="1" applyAlignment="1">
      <alignment horizontal="left" vertical="center"/>
    </xf>
    <xf numFmtId="164" fontId="9" fillId="0" borderId="0" xfId="0" quotePrefix="1" applyNumberFormat="1" applyFont="1"/>
    <xf numFmtId="0" fontId="3" fillId="0" borderId="0" xfId="2" applyAlignment="1">
      <alignment vertical="center"/>
    </xf>
    <xf numFmtId="0" fontId="5" fillId="0" borderId="0" xfId="2" applyFont="1" applyAlignment="1">
      <alignment vertical="center"/>
    </xf>
    <xf numFmtId="164" fontId="5" fillId="0" borderId="0" xfId="2" applyNumberFormat="1" applyFont="1">
      <alignment vertical="top"/>
    </xf>
    <xf numFmtId="165" fontId="6" fillId="0" borderId="0" xfId="2" applyNumberFormat="1" applyFont="1" applyAlignment="1">
      <alignment horizontal="left" vertical="top"/>
    </xf>
    <xf numFmtId="164" fontId="5" fillId="0" borderId="0" xfId="2" quotePrefix="1" applyNumberFormat="1" applyFont="1" applyAlignment="1">
      <alignment horizontal="left" vertical="top"/>
    </xf>
    <xf numFmtId="164" fontId="5" fillId="0" borderId="0" xfId="2" quotePrefix="1" applyNumberFormat="1" applyFont="1" applyAlignment="1">
      <alignment horizontal="left" vertical="center"/>
    </xf>
    <xf numFmtId="164" fontId="10" fillId="0" borderId="0" xfId="0" quotePrefix="1" applyNumberFormat="1" applyFont="1"/>
    <xf numFmtId="49" fontId="5" fillId="0" borderId="0" xfId="2" applyNumberFormat="1" applyFont="1" applyAlignment="1">
      <alignment vertical="center"/>
    </xf>
    <xf numFmtId="164" fontId="6" fillId="0" borderId="0" xfId="2" applyNumberFormat="1" applyFont="1" applyAlignment="1">
      <alignment horizontal="left" vertical="top"/>
    </xf>
    <xf numFmtId="164" fontId="6" fillId="0" borderId="0" xfId="2" quotePrefix="1" applyNumberFormat="1" applyFont="1" applyAlignment="1">
      <alignment horizontal="left" vertical="top"/>
    </xf>
    <xf numFmtId="164" fontId="5" fillId="0" borderId="0" xfId="2" applyNumberFormat="1" applyFont="1" applyAlignment="1">
      <alignment horizontal="left" vertical="top"/>
    </xf>
    <xf numFmtId="164" fontId="5" fillId="0" borderId="0" xfId="2" quotePrefix="1" applyNumberFormat="1" applyFont="1" applyAlignment="1"/>
    <xf numFmtId="166" fontId="6" fillId="0" borderId="0" xfId="2" applyNumberFormat="1" applyFont="1" applyAlignment="1">
      <alignment horizontal="left" vertical="top"/>
    </xf>
    <xf numFmtId="164" fontId="5" fillId="0" borderId="0" xfId="2" quotePrefix="1" applyNumberFormat="1" applyFont="1" applyAlignment="1">
      <alignment horizontal="left"/>
    </xf>
    <xf numFmtId="164" fontId="5" fillId="0" borderId="0" xfId="2" applyNumberFormat="1" applyFont="1" applyAlignment="1">
      <alignment horizontal="right" vertical="top"/>
    </xf>
    <xf numFmtId="164" fontId="4" fillId="0" borderId="0" xfId="2" applyNumberFormat="1" applyFont="1" applyAlignment="1"/>
    <xf numFmtId="0" fontId="6" fillId="0" borderId="0" xfId="2" applyFont="1" applyAlignment="1">
      <alignment vertical="center"/>
    </xf>
    <xf numFmtId="49" fontId="4" fillId="0" borderId="0" xfId="2" applyNumberFormat="1" applyFont="1" applyAlignment="1">
      <alignment vertical="center"/>
    </xf>
    <xf numFmtId="0" fontId="4" fillId="0" borderId="0" xfId="2" applyFont="1" applyAlignment="1">
      <alignment vertical="center"/>
    </xf>
    <xf numFmtId="164" fontId="11" fillId="0" borderId="0" xfId="2" applyNumberFormat="1" applyFont="1" applyAlignment="1">
      <alignment horizontal="left" vertical="top"/>
    </xf>
    <xf numFmtId="164" fontId="7" fillId="5" borderId="0" xfId="2" applyNumberFormat="1" applyFont="1" applyFill="1" applyAlignment="1">
      <alignment horizontal="left" vertical="center"/>
    </xf>
    <xf numFmtId="164" fontId="7" fillId="5" borderId="0" xfId="2" applyNumberFormat="1" applyFont="1" applyFill="1" applyAlignment="1"/>
    <xf numFmtId="49" fontId="5" fillId="5" borderId="0" xfId="2" applyNumberFormat="1" applyFont="1" applyFill="1" applyAlignment="1">
      <alignment vertical="center"/>
    </xf>
    <xf numFmtId="0" fontId="5" fillId="3" borderId="0" xfId="2" applyFont="1" applyFill="1" applyAlignment="1">
      <alignment vertical="center"/>
    </xf>
    <xf numFmtId="164" fontId="7" fillId="0" borderId="0" xfId="2" applyNumberFormat="1" applyFont="1" applyAlignment="1">
      <alignment horizontal="left" vertical="top"/>
    </xf>
    <xf numFmtId="164" fontId="5" fillId="6" borderId="0" xfId="2" applyNumberFormat="1" applyFont="1" applyFill="1">
      <alignment vertical="top"/>
    </xf>
    <xf numFmtId="49" fontId="6" fillId="0" borderId="0" xfId="2" applyNumberFormat="1" applyFont="1" applyAlignment="1">
      <alignment vertical="center"/>
    </xf>
    <xf numFmtId="0" fontId="8" fillId="0" borderId="0" xfId="2" applyFont="1" applyAlignment="1">
      <alignment vertical="center"/>
    </xf>
    <xf numFmtId="164" fontId="7" fillId="3" borderId="0" xfId="2" applyNumberFormat="1" applyFont="1" applyFill="1" applyAlignment="1">
      <alignment horizontal="left" vertical="center"/>
    </xf>
    <xf numFmtId="164" fontId="7" fillId="3" borderId="0" xfId="2" applyNumberFormat="1" applyFont="1" applyFill="1" applyAlignment="1"/>
    <xf numFmtId="49" fontId="5" fillId="3" borderId="0" xfId="2" applyNumberFormat="1" applyFont="1" applyFill="1" applyAlignment="1">
      <alignment vertical="center"/>
    </xf>
    <xf numFmtId="49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64" fontId="5" fillId="0" borderId="0" xfId="0" quotePrefix="1" applyNumberFormat="1" applyFont="1"/>
    <xf numFmtId="164" fontId="4" fillId="0" borderId="0" xfId="2" quotePrefix="1" applyNumberFormat="1" applyFont="1" applyAlignment="1">
      <alignment horizontal="left" vertical="center"/>
    </xf>
    <xf numFmtId="164" fontId="4" fillId="0" borderId="0" xfId="2" quotePrefix="1" applyNumberFormat="1" applyFont="1" applyAlignment="1">
      <alignment horizontal="left"/>
    </xf>
    <xf numFmtId="49" fontId="12" fillId="3" borderId="0" xfId="2" applyNumberFormat="1" applyFont="1" applyFill="1" applyAlignment="1">
      <alignment vertical="center"/>
    </xf>
    <xf numFmtId="164" fontId="12" fillId="0" borderId="0" xfId="2" applyNumberFormat="1" applyFont="1" applyAlignment="1">
      <alignment horizontal="left" vertical="top"/>
    </xf>
    <xf numFmtId="164" fontId="9" fillId="0" borderId="0" xfId="2" quotePrefix="1" applyNumberFormat="1" applyFont="1" applyAlignment="1"/>
    <xf numFmtId="164" fontId="9" fillId="0" borderId="0" xfId="2" quotePrefix="1" applyNumberFormat="1" applyFont="1" applyAlignment="1">
      <alignment horizontal="left" vertical="top"/>
    </xf>
    <xf numFmtId="0" fontId="4" fillId="0" borderId="0" xfId="2" applyFont="1" applyAlignment="1">
      <alignment horizontal="left" vertical="center"/>
    </xf>
    <xf numFmtId="0" fontId="4" fillId="0" borderId="0" xfId="2" applyFont="1" applyAlignment="1"/>
    <xf numFmtId="0" fontId="11" fillId="0" borderId="0" xfId="2" applyFont="1" applyAlignment="1">
      <alignment vertical="center"/>
    </xf>
    <xf numFmtId="1" fontId="4" fillId="0" borderId="0" xfId="2" applyNumberFormat="1" applyFont="1" applyAlignment="1">
      <alignment vertical="center"/>
    </xf>
    <xf numFmtId="0" fontId="11" fillId="0" borderId="0" xfId="2" applyFont="1">
      <alignment vertical="top"/>
    </xf>
    <xf numFmtId="167" fontId="6" fillId="0" borderId="0" xfId="3" applyFont="1" applyFill="1" applyAlignment="1">
      <alignment horizontal="left" vertical="top"/>
    </xf>
    <xf numFmtId="168" fontId="6" fillId="0" borderId="0" xfId="2" applyNumberFormat="1" applyFont="1" applyAlignment="1">
      <alignment horizontal="left" vertical="top"/>
    </xf>
    <xf numFmtId="169" fontId="6" fillId="0" borderId="0" xfId="2" applyNumberFormat="1" applyFont="1" applyAlignment="1">
      <alignment horizontal="left" vertical="top"/>
    </xf>
    <xf numFmtId="170" fontId="6" fillId="0" borderId="0" xfId="2" applyNumberFormat="1" applyFont="1" applyAlignment="1">
      <alignment horizontal="left" vertical="top"/>
    </xf>
    <xf numFmtId="164" fontId="13" fillId="0" borderId="0" xfId="2" quotePrefix="1" applyNumberFormat="1" applyFont="1" applyAlignment="1" applyProtection="1">
      <alignment horizontal="left" vertical="center"/>
      <protection locked="0"/>
    </xf>
    <xf numFmtId="164" fontId="13" fillId="0" borderId="0" xfId="2" quotePrefix="1" applyNumberFormat="1" applyFont="1" applyAlignment="1" applyProtection="1">
      <alignment horizontal="left"/>
      <protection locked="0"/>
    </xf>
    <xf numFmtId="49" fontId="13" fillId="0" borderId="0" xfId="2" applyNumberFormat="1" applyFont="1" applyAlignment="1" applyProtection="1">
      <alignment horizontal="left" vertical="center"/>
      <protection locked="0"/>
    </xf>
    <xf numFmtId="164" fontId="5" fillId="0" borderId="0" xfId="2" quotePrefix="1" applyNumberFormat="1" applyFont="1">
      <alignment vertical="top"/>
    </xf>
    <xf numFmtId="49" fontId="13" fillId="0" borderId="0" xfId="2" applyNumberFormat="1" applyFont="1" applyAlignment="1" applyProtection="1">
      <alignment horizontal="left"/>
      <protection locked="0"/>
    </xf>
    <xf numFmtId="0" fontId="8" fillId="0" borderId="0" xfId="2" applyFont="1">
      <alignment vertical="top"/>
    </xf>
    <xf numFmtId="0" fontId="14" fillId="0" borderId="0" xfId="0" applyFont="1"/>
    <xf numFmtId="1" fontId="0" fillId="0" borderId="0" xfId="0" applyNumberFormat="1"/>
    <xf numFmtId="0" fontId="0" fillId="7" borderId="0" xfId="0" applyFill="1"/>
    <xf numFmtId="0" fontId="2" fillId="0" borderId="0" xfId="0" applyFont="1"/>
    <xf numFmtId="1" fontId="2" fillId="0" borderId="0" xfId="0" applyNumberFormat="1" applyFont="1"/>
    <xf numFmtId="2" fontId="0" fillId="0" borderId="0" xfId="0" applyNumberFormat="1"/>
    <xf numFmtId="175" fontId="0" fillId="0" borderId="0" xfId="0" applyNumberFormat="1"/>
    <xf numFmtId="0" fontId="0" fillId="8" borderId="0" xfId="0" applyFill="1"/>
    <xf numFmtId="0" fontId="2" fillId="8" borderId="0" xfId="0" applyFont="1" applyFill="1"/>
    <xf numFmtId="1" fontId="0" fillId="8" borderId="0" xfId="0" applyNumberFormat="1" applyFill="1"/>
    <xf numFmtId="175" fontId="0" fillId="8" borderId="0" xfId="0" applyNumberFormat="1" applyFill="1"/>
    <xf numFmtId="0" fontId="17" fillId="0" borderId="0" xfId="0" applyFont="1"/>
    <xf numFmtId="164" fontId="17" fillId="0" borderId="0" xfId="0" applyNumberFormat="1" applyFont="1"/>
    <xf numFmtId="2" fontId="17" fillId="0" borderId="0" xfId="0" applyNumberFormat="1" applyFont="1"/>
    <xf numFmtId="0" fontId="17" fillId="7" borderId="0" xfId="0" applyFont="1" applyFill="1"/>
    <xf numFmtId="0" fontId="16" fillId="7" borderId="0" xfId="4" applyFill="1"/>
    <xf numFmtId="0" fontId="14" fillId="7" borderId="0" xfId="0" applyFont="1" applyFill="1"/>
    <xf numFmtId="0" fontId="20" fillId="0" borderId="0" xfId="0" applyFont="1"/>
    <xf numFmtId="0" fontId="17" fillId="9" borderId="0" xfId="0" applyFont="1" applyFill="1"/>
    <xf numFmtId="1" fontId="17" fillId="9" borderId="0" xfId="0" applyNumberFormat="1" applyFont="1" applyFill="1"/>
    <xf numFmtId="9" fontId="17" fillId="9" borderId="0" xfId="1" applyFont="1" applyFill="1" applyBorder="1"/>
    <xf numFmtId="0" fontId="18" fillId="9" borderId="0" xfId="5" applyFill="1" applyBorder="1" applyAlignment="1">
      <alignment horizontal="right"/>
    </xf>
    <xf numFmtId="1" fontId="17" fillId="9" borderId="0" xfId="1" applyNumberFormat="1" applyFont="1" applyFill="1" applyBorder="1"/>
    <xf numFmtId="2" fontId="17" fillId="9" borderId="0" xfId="0" applyNumberFormat="1" applyFont="1" applyFill="1"/>
    <xf numFmtId="11" fontId="17" fillId="9" borderId="0" xfId="0" applyNumberFormat="1" applyFont="1" applyFill="1"/>
    <xf numFmtId="2" fontId="17" fillId="9" borderId="0" xfId="1" applyNumberFormat="1" applyFont="1" applyFill="1" applyBorder="1"/>
    <xf numFmtId="0" fontId="21" fillId="0" borderId="0" xfId="0" applyFont="1"/>
    <xf numFmtId="11" fontId="0" fillId="0" borderId="0" xfId="0" applyNumberFormat="1"/>
    <xf numFmtId="1" fontId="0" fillId="7" borderId="0" xfId="0" applyNumberFormat="1" applyFill="1"/>
    <xf numFmtId="0" fontId="22" fillId="10" borderId="0" xfId="0" applyFont="1" applyFill="1" applyAlignment="1">
      <alignment horizontal="center" vertical="top" wrapText="1"/>
    </xf>
    <xf numFmtId="0" fontId="22" fillId="11" borderId="0" xfId="0" applyFont="1" applyFill="1" applyAlignment="1">
      <alignment horizontal="center" vertical="top" wrapText="1"/>
    </xf>
    <xf numFmtId="0" fontId="22" fillId="12" borderId="0" xfId="0" applyFont="1" applyFill="1" applyAlignment="1">
      <alignment horizontal="center" vertical="top" wrapText="1"/>
    </xf>
    <xf numFmtId="0" fontId="20" fillId="0" borderId="1" xfId="0" applyFont="1" applyBorder="1"/>
    <xf numFmtId="0" fontId="20" fillId="10" borderId="1" xfId="0" applyFont="1" applyFill="1" applyBorder="1"/>
    <xf numFmtId="0" fontId="20" fillId="11" borderId="1" xfId="0" applyFont="1" applyFill="1" applyBorder="1"/>
    <xf numFmtId="0" fontId="20" fillId="12" borderId="1" xfId="0" applyFont="1" applyFill="1" applyBorder="1"/>
    <xf numFmtId="0" fontId="17" fillId="10" borderId="0" xfId="0" applyFont="1" applyFill="1"/>
    <xf numFmtId="2" fontId="17" fillId="10" borderId="0" xfId="0" applyNumberFormat="1" applyFont="1" applyFill="1"/>
    <xf numFmtId="0" fontId="17" fillId="11" borderId="0" xfId="0" applyFont="1" applyFill="1"/>
    <xf numFmtId="0" fontId="17" fillId="12" borderId="0" xfId="0" applyFont="1" applyFill="1"/>
    <xf numFmtId="175" fontId="17" fillId="10" borderId="0" xfId="0" applyNumberFormat="1" applyFont="1" applyFill="1"/>
    <xf numFmtId="175" fontId="20" fillId="10" borderId="0" xfId="0" applyNumberFormat="1" applyFont="1" applyFill="1"/>
    <xf numFmtId="175" fontId="20" fillId="11" borderId="0" xfId="0" applyNumberFormat="1" applyFont="1" applyFill="1"/>
    <xf numFmtId="175" fontId="20" fillId="12" borderId="0" xfId="0" applyNumberFormat="1" applyFont="1" applyFill="1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" fontId="2" fillId="0" borderId="7" xfId="0" applyNumberFormat="1" applyFont="1" applyBorder="1" applyAlignment="1">
      <alignment vertical="center" wrapText="1"/>
    </xf>
    <xf numFmtId="0" fontId="17" fillId="13" borderId="0" xfId="0" applyFont="1" applyFill="1"/>
    <xf numFmtId="164" fontId="5" fillId="13" borderId="0" xfId="2" quotePrefix="1" applyNumberFormat="1" applyFont="1" applyFill="1" applyAlignment="1"/>
    <xf numFmtId="164" fontId="17" fillId="13" borderId="0" xfId="0" applyNumberFormat="1" applyFont="1" applyFill="1"/>
    <xf numFmtId="0" fontId="0" fillId="13" borderId="0" xfId="0" applyFill="1"/>
    <xf numFmtId="0" fontId="17" fillId="0" borderId="0" xfId="0" applyFont="1" applyFill="1"/>
  </cellXfs>
  <cellStyles count="6">
    <cellStyle name="Hyperlink" xfId="4" builtinId="8"/>
    <cellStyle name="Komma 7" xfId="3" xr:uid="{F7A8894A-1168-42F9-8EC1-0651DD716EC8}"/>
    <cellStyle name="Normal" xfId="0" builtinId="0"/>
    <cellStyle name="Normal 2" xfId="5" xr:uid="{4E5F704A-F2A2-4BA1-B64E-2B905ACFE898}"/>
    <cellStyle name="Normal 23" xfId="2" xr:uid="{9251F8E2-ADFF-4C08-A5B8-7C1F249A4F54}"/>
    <cellStyle name="Percent" xfId="1" builtinId="5"/>
  </cellStyles>
  <dxfs count="0"/>
  <tableStyles count="1" defaultTableStyle="TableStyleMedium2" defaultPivotStyle="PivotStyleLight16">
    <tableStyle name="Invisible" pivot="0" table="0" count="0" xr9:uid="{BF5F1AD2-2750-4F12-8E14-546FE09B932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yddanskuni-my.sharepoint.com/personal/simb_igt_sdu_dk/Documents/bso/residential%20energy%20use%20for%20paper.xlsx" TargetMode="External"/><Relationship Id="rId1" Type="http://schemas.openxmlformats.org/officeDocument/2006/relationships/externalLinkPath" Target="https://syddanskuni-my.sharepoint.com/personal/simb_igt_sdu_dk/Documents/bso/residential%20energy%20use%20for%20pap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idential energy use til pape"/>
      <sheetName val="opsamling elforbrugpr"/>
      <sheetName val="final energy"/>
      <sheetName val="gas &amp; candles"/>
      <sheetName val="henriques &amp; sharp (2014)"/>
      <sheetName val="energi1900.pdf doublecheck 1920"/>
      <sheetName val="Introduktion - Introduction"/>
      <sheetName val="Tidsserier - Time Series"/>
      <sheetName val="fjernvarme brændsel"/>
      <sheetName val="Revisioner - Revisions"/>
      <sheetName val="Beregn - Bases of Calculations"/>
    </sheetNames>
    <sheetDataSet>
      <sheetData sheetId="0">
        <row r="68">
          <cell r="H68">
            <v>1608000</v>
          </cell>
          <cell r="I68">
            <v>2172000</v>
          </cell>
          <cell r="J68">
            <v>3262000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imon Bruhn" id="{B84EA07D-471B-4B26-9D52-3E2738F30256}" userId="S::simb@igt.sdu.dk::d7fc9c4b-997f-4be9-b909-01b65e7428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4-01-05T13:23:20.74" personId="{B84EA07D-471B-4B26-9D52-3E2738F30256}" id="{964EED5A-C111-4277-852D-091FB4D2586E}">
    <text>Henriques and sharp page 32. estimates on firewood needs from 1798 and 1811, which fit the records from 1838-1840</text>
  </threadedComment>
  <threadedComment ref="D7" dT="2023-06-13T10:54:47.60" personId="{B84EA07D-471B-4B26-9D52-3E2738F30256}" id="{89012C58-FA9D-458D-83A9-A3B04DEE79F7}">
    <text>1.83 GJ according to energi1900.pdf p 62 when taking wood and sawmill waste. But no peat. Probably because peat has been used a lot in industry. Så 2 GJ from Henriques &amp; Sharp seems sensible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" dT="2023-04-05T11:41:18.77" personId="{B84EA07D-471B-4B26-9D52-3E2738F30256}" id="{FC07601A-A0DA-4709-8E03-63FC4CF323A9}">
    <text>Summed to get total, double checked with https://ens.dk/sites/ens.dk/files/Statistik/energistatistik2021.pdf</text>
    <extLst>
      <x:ext xmlns:xltc2="http://schemas.microsoft.com/office/spreadsheetml/2020/threadedcomments2" uri="{F7C98A9C-CBB3-438F-8F68-D28B6AF4A901}">
        <xltc2:checksum>1438351552</xltc2:checksum>
        <xltc2:hyperlink startIndex="41" length="67" url="https://ens.dk/sites/ens.dk/files/Statistik/energistatistik2021.pdf"/>
      </x:ext>
    </extLst>
  </threadedComment>
  <threadedComment ref="B4" dT="2023-04-05T11:41:45.01" personId="{B84EA07D-471B-4B26-9D52-3E2738F30256}" id="{C6CF7E23-9F1D-4847-83E8-FFE204BD8E8C}" parentId="{FC07601A-A0DA-4709-8E03-63FC4CF323A9}">
    <text>A few thousands off for 2019-2021. didnt check the others. negligible</text>
  </threadedComment>
  <threadedComment ref="O432" dT="2023-04-05T12:14:03.91" personId="{B84EA07D-471B-4B26-9D52-3E2738F30256}" id="{F50A26BB-6D2B-4AB1-86F5-6593238B3A33}">
    <text>1972 is off compared to schipper et al (1993) who get 757. didnt chek the others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6" dT="2023-04-12T12:42:42.92" personId="{B84EA07D-471B-4B26-9D52-3E2738F30256}" id="{89AD220F-167C-4F61-85E7-C22027E62DBE}">
    <text>https://ens.dk/sites/ens.dk/files/Statistik/energistatistik2021.pdf s 20</text>
    <extLst>
      <x:ext xmlns:xltc2="http://schemas.microsoft.com/office/spreadsheetml/2020/threadedcomments2" uri="{F7C98A9C-CBB3-438F-8F68-D28B6AF4A901}">
        <xltc2:checksum>2511584545</xltc2:checksum>
        <xltc2:hyperlink startIndex="0" length="67" url="https://ens.dk/sites/ens.dk/files/Statistik/energistatistik2021.pdf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iew.officeapps.live.com/op/view.aspx?src=https%3A%2F%2Fens.dk%2Fsites%2Fens.dk%2Ffiles%2FStatistik%2Fgrunddata2021_-_basicdata2021.xlsx&amp;wdOrigin=BROWSELINK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3613-F950-48C1-96C3-F55005256C30}">
  <dimension ref="A1:F8"/>
  <sheetViews>
    <sheetView tabSelected="1" workbookViewId="0">
      <selection activeCell="A2" sqref="A2"/>
    </sheetView>
  </sheetViews>
  <sheetFormatPr defaultRowHeight="15" x14ac:dyDescent="0.25"/>
  <cols>
    <col min="1" max="1" width="29.7109375" bestFit="1" customWidth="1"/>
  </cols>
  <sheetData>
    <row r="1" spans="1:6" s="75" customFormat="1" x14ac:dyDescent="0.25">
      <c r="A1" s="75" t="s">
        <v>547</v>
      </c>
    </row>
    <row r="4" spans="1:6" ht="76.5" customHeight="1" x14ac:dyDescent="0.25">
      <c r="A4" s="90" t="s">
        <v>523</v>
      </c>
      <c r="B4" s="102" t="s">
        <v>524</v>
      </c>
      <c r="C4" s="102"/>
      <c r="D4" s="102"/>
      <c r="E4" s="103" t="s">
        <v>509</v>
      </c>
      <c r="F4" s="104" t="s">
        <v>515</v>
      </c>
    </row>
    <row r="5" spans="1:6" ht="15.75" thickBot="1" x14ac:dyDescent="0.3">
      <c r="A5" s="105" t="s">
        <v>525</v>
      </c>
      <c r="B5" s="106" t="s">
        <v>527</v>
      </c>
      <c r="C5" s="106" t="s">
        <v>528</v>
      </c>
      <c r="D5" s="106" t="s">
        <v>529</v>
      </c>
      <c r="E5" s="107" t="s">
        <v>530</v>
      </c>
      <c r="F5" s="108" t="s">
        <v>531</v>
      </c>
    </row>
    <row r="6" spans="1:6" x14ac:dyDescent="0.25">
      <c r="A6" s="84" t="s">
        <v>532</v>
      </c>
      <c r="B6" s="109"/>
      <c r="C6" s="109"/>
      <c r="D6" s="110">
        <v>0.35097</v>
      </c>
      <c r="E6" s="111"/>
      <c r="F6" s="112"/>
    </row>
    <row r="7" spans="1:6" x14ac:dyDescent="0.25">
      <c r="A7" s="84" t="s">
        <v>525</v>
      </c>
      <c r="B7" s="113">
        <v>25.492320000000003</v>
      </c>
      <c r="C7" s="113">
        <v>25.492320000000003</v>
      </c>
      <c r="D7" s="113">
        <v>25.492320000000003</v>
      </c>
      <c r="E7" s="111"/>
      <c r="F7" s="112"/>
    </row>
    <row r="8" spans="1:6" x14ac:dyDescent="0.25">
      <c r="A8" s="90" t="s">
        <v>526</v>
      </c>
      <c r="B8" s="114">
        <v>25.492320000000003</v>
      </c>
      <c r="C8" s="114">
        <v>25.492320000000003</v>
      </c>
      <c r="D8" s="114">
        <v>25.843290000000003</v>
      </c>
      <c r="E8" s="115">
        <v>59.690657688548619</v>
      </c>
      <c r="F8" s="116">
        <v>38.974495075211401</v>
      </c>
    </row>
  </sheetData>
  <mergeCells count="1">
    <mergeCell ref="B4:D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0C7A-40B0-48A6-B54B-44C3E5422AA4}">
  <dimension ref="A1:C54"/>
  <sheetViews>
    <sheetView topLeftCell="A7" workbookViewId="0">
      <selection activeCell="A31" sqref="A31:XFD31"/>
    </sheetView>
  </sheetViews>
  <sheetFormatPr defaultRowHeight="15" x14ac:dyDescent="0.25"/>
  <sheetData>
    <row r="1" spans="1:3" s="75" customFormat="1" x14ac:dyDescent="0.25">
      <c r="A1" s="75" t="s">
        <v>470</v>
      </c>
    </row>
    <row r="4" spans="1:3" x14ac:dyDescent="0.25">
      <c r="A4" t="s">
        <v>466</v>
      </c>
      <c r="B4" t="s">
        <v>468</v>
      </c>
      <c r="C4" t="s">
        <v>469</v>
      </c>
    </row>
    <row r="5" spans="1:3" x14ac:dyDescent="0.25">
      <c r="A5" t="s">
        <v>467</v>
      </c>
      <c r="B5">
        <v>228685.52037837729</v>
      </c>
      <c r="C5">
        <v>188133.17890909105</v>
      </c>
    </row>
    <row r="6" spans="1:3" x14ac:dyDescent="0.25">
      <c r="A6" t="s">
        <v>313</v>
      </c>
      <c r="B6">
        <v>-3065.7307027027709</v>
      </c>
      <c r="C6">
        <v>-774.94593939393963</v>
      </c>
    </row>
    <row r="7" spans="1:3" x14ac:dyDescent="0.25">
      <c r="A7" t="s">
        <v>306</v>
      </c>
      <c r="B7">
        <v>-1044.7123783783754</v>
      </c>
      <c r="C7">
        <v>-868.99709090909164</v>
      </c>
    </row>
    <row r="8" spans="1:3" x14ac:dyDescent="0.25">
      <c r="A8" t="s">
        <v>316</v>
      </c>
      <c r="B8">
        <v>-3029.8946486486821</v>
      </c>
      <c r="C8">
        <v>-42.643575757574581</v>
      </c>
    </row>
    <row r="9" spans="1:3" x14ac:dyDescent="0.25">
      <c r="A9" t="s">
        <v>310</v>
      </c>
      <c r="B9">
        <v>-144230.64767567581</v>
      </c>
      <c r="C9">
        <v>-9805.3043030304398</v>
      </c>
    </row>
    <row r="10" spans="1:3" x14ac:dyDescent="0.25">
      <c r="A10" t="s">
        <v>318</v>
      </c>
      <c r="B10">
        <v>-7286.4798918919405</v>
      </c>
      <c r="C10">
        <v>-35.420606060606588</v>
      </c>
    </row>
    <row r="11" spans="1:3" x14ac:dyDescent="0.25">
      <c r="A11" t="s">
        <v>349</v>
      </c>
      <c r="B11">
        <v>0</v>
      </c>
      <c r="C11">
        <v>-427.84975757577809</v>
      </c>
    </row>
    <row r="12" spans="1:3" x14ac:dyDescent="0.25">
      <c r="A12" t="s">
        <v>320</v>
      </c>
      <c r="B12">
        <v>0</v>
      </c>
      <c r="C12">
        <v>-25225.282909091009</v>
      </c>
    </row>
    <row r="13" spans="1:3" x14ac:dyDescent="0.25">
      <c r="A13" t="s">
        <v>351</v>
      </c>
      <c r="B13">
        <v>-132.01891891891864</v>
      </c>
      <c r="C13">
        <v>-1.7216969696972377</v>
      </c>
    </row>
    <row r="14" spans="1:3" x14ac:dyDescent="0.25">
      <c r="A14" t="s">
        <v>388</v>
      </c>
      <c r="B14">
        <v>-847.59064864864922</v>
      </c>
      <c r="C14">
        <v>-2.7878787878790945E-2</v>
      </c>
    </row>
    <row r="15" spans="1:3" x14ac:dyDescent="0.25">
      <c r="A15" t="s">
        <v>353</v>
      </c>
      <c r="B15">
        <v>-387.4248648648645</v>
      </c>
      <c r="C15">
        <v>-6.6214545454549807</v>
      </c>
    </row>
    <row r="16" spans="1:3" x14ac:dyDescent="0.25">
      <c r="A16" t="s">
        <v>442</v>
      </c>
      <c r="B16">
        <v>-2.7126486486490649</v>
      </c>
      <c r="C16">
        <v>-484.99406060605997</v>
      </c>
    </row>
    <row r="17" spans="1:3" x14ac:dyDescent="0.25">
      <c r="A17" t="s">
        <v>355</v>
      </c>
      <c r="B17">
        <v>-558.44594594594673</v>
      </c>
      <c r="C17">
        <v>-2927.7146060606065</v>
      </c>
    </row>
    <row r="18" spans="1:3" x14ac:dyDescent="0.25">
      <c r="A18" t="s">
        <v>452</v>
      </c>
      <c r="B18">
        <v>-2506.2415135134943</v>
      </c>
      <c r="C18">
        <v>-22135.656363636488</v>
      </c>
    </row>
    <row r="19" spans="1:3" x14ac:dyDescent="0.25">
      <c r="A19" t="s">
        <v>357</v>
      </c>
      <c r="B19">
        <v>0</v>
      </c>
      <c r="C19">
        <v>-81.571212121212113</v>
      </c>
    </row>
    <row r="20" spans="1:3" x14ac:dyDescent="0.25">
      <c r="A20" t="s">
        <v>392</v>
      </c>
      <c r="B20">
        <v>0</v>
      </c>
      <c r="C20">
        <v>-12846.330121212173</v>
      </c>
    </row>
    <row r="21" spans="1:3" x14ac:dyDescent="0.25">
      <c r="A21" t="s">
        <v>322</v>
      </c>
      <c r="B21">
        <v>0</v>
      </c>
      <c r="C21">
        <v>-825.38224242426804</v>
      </c>
    </row>
    <row r="22" spans="1:3" x14ac:dyDescent="0.25">
      <c r="A22" t="s">
        <v>324</v>
      </c>
      <c r="B22">
        <v>0</v>
      </c>
      <c r="C22">
        <v>-19.607999999998356</v>
      </c>
    </row>
    <row r="23" spans="1:3" x14ac:dyDescent="0.25">
      <c r="A23" t="s">
        <v>363</v>
      </c>
      <c r="B23">
        <v>-15.314864864863921</v>
      </c>
      <c r="C23">
        <v>-5776.2250303030014</v>
      </c>
    </row>
    <row r="24" spans="1:3" x14ac:dyDescent="0.25">
      <c r="A24" t="s">
        <v>326</v>
      </c>
      <c r="B24">
        <v>-23784.130324324302</v>
      </c>
      <c r="C24">
        <v>-36368.786242424248</v>
      </c>
    </row>
    <row r="25" spans="1:3" x14ac:dyDescent="0.25">
      <c r="A25" t="s">
        <v>368</v>
      </c>
      <c r="B25">
        <v>-37209.121027027024</v>
      </c>
      <c r="C25">
        <v>-69082.074848484859</v>
      </c>
    </row>
    <row r="26" spans="1:3" x14ac:dyDescent="0.25">
      <c r="A26" t="s">
        <v>402</v>
      </c>
      <c r="B26">
        <v>-4585.0550810810964</v>
      </c>
      <c r="C26">
        <v>-396.02193939393965</v>
      </c>
    </row>
    <row r="31" spans="1:3" s="75" customFormat="1" x14ac:dyDescent="0.25">
      <c r="A31" s="75" t="s">
        <v>471</v>
      </c>
    </row>
    <row r="33" spans="1:3" x14ac:dyDescent="0.25">
      <c r="A33" t="s">
        <v>472</v>
      </c>
      <c r="B33" t="s">
        <v>468</v>
      </c>
      <c r="C33" t="s">
        <v>469</v>
      </c>
    </row>
    <row r="34" spans="1:3" x14ac:dyDescent="0.25">
      <c r="A34" t="s">
        <v>313</v>
      </c>
      <c r="B34">
        <v>1.3405880257002237E-2</v>
      </c>
      <c r="C34">
        <v>4.1191348803413666E-3</v>
      </c>
    </row>
    <row r="35" spans="1:3" x14ac:dyDescent="0.25">
      <c r="A35" t="s">
        <v>306</v>
      </c>
      <c r="B35">
        <v>4.5683363627475005E-3</v>
      </c>
      <c r="C35">
        <v>4.6190528217726276E-3</v>
      </c>
    </row>
    <row r="36" spans="1:3" x14ac:dyDescent="0.25">
      <c r="A36" t="s">
        <v>316</v>
      </c>
      <c r="B36">
        <v>1.3249175739834751E-2</v>
      </c>
      <c r="C36">
        <v>2.2666696010160248E-4</v>
      </c>
    </row>
    <row r="37" spans="1:3" x14ac:dyDescent="0.25">
      <c r="A37" t="s">
        <v>310</v>
      </c>
      <c r="B37">
        <v>0.63069427149141499</v>
      </c>
      <c r="C37">
        <v>5.2118952966656237E-2</v>
      </c>
    </row>
    <row r="38" spans="1:3" x14ac:dyDescent="0.25">
      <c r="A38" t="s">
        <v>318</v>
      </c>
      <c r="B38">
        <v>3.1862445334693318E-2</v>
      </c>
      <c r="C38">
        <v>1.8827410596045045E-4</v>
      </c>
    </row>
    <row r="39" spans="1:3" x14ac:dyDescent="0.25">
      <c r="A39" t="s">
        <v>349</v>
      </c>
      <c r="B39">
        <v>0</v>
      </c>
      <c r="C39">
        <v>2.2741855533229571E-3</v>
      </c>
    </row>
    <row r="40" spans="1:3" x14ac:dyDescent="0.25">
      <c r="A40" t="s">
        <v>320</v>
      </c>
      <c r="B40">
        <v>0</v>
      </c>
      <c r="C40">
        <v>0.13408205323145189</v>
      </c>
    </row>
    <row r="41" spans="1:3" x14ac:dyDescent="0.25">
      <c r="A41" t="s">
        <v>351</v>
      </c>
      <c r="B41">
        <v>5.7729461270868165E-4</v>
      </c>
      <c r="C41">
        <v>9.1514797107063669E-6</v>
      </c>
    </row>
    <row r="42" spans="1:3" x14ac:dyDescent="0.25">
      <c r="A42" t="s">
        <v>388</v>
      </c>
      <c r="B42">
        <v>3.7063590525812352E-3</v>
      </c>
      <c r="C42">
        <v>1.481864498354244E-7</v>
      </c>
    </row>
    <row r="43" spans="1:3" x14ac:dyDescent="0.25">
      <c r="A43" t="s">
        <v>353</v>
      </c>
      <c r="B43">
        <v>1.6941381519207735E-3</v>
      </c>
      <c r="C43">
        <v>3.5195570413736398E-5</v>
      </c>
    </row>
    <row r="44" spans="1:3" x14ac:dyDescent="0.25">
      <c r="A44" t="s">
        <v>442</v>
      </c>
      <c r="B44">
        <v>1.1861916942361655E-5</v>
      </c>
      <c r="C44">
        <v>2.5779294402951476E-3</v>
      </c>
    </row>
    <row r="45" spans="1:3" x14ac:dyDescent="0.25">
      <c r="A45" t="s">
        <v>355</v>
      </c>
      <c r="B45">
        <v>2.4419820941087838E-3</v>
      </c>
      <c r="C45">
        <v>1.5561925987947745E-2</v>
      </c>
    </row>
    <row r="46" spans="1:3" x14ac:dyDescent="0.25">
      <c r="A46" t="s">
        <v>452</v>
      </c>
      <c r="B46">
        <v>1.0959336250789863E-2</v>
      </c>
      <c r="C46">
        <v>0.1176595031880729</v>
      </c>
    </row>
    <row r="47" spans="1:3" x14ac:dyDescent="0.25">
      <c r="A47" t="s">
        <v>357</v>
      </c>
      <c r="B47">
        <v>0</v>
      </c>
      <c r="C47">
        <v>4.3358227716243836E-4</v>
      </c>
    </row>
    <row r="48" spans="1:3" x14ac:dyDescent="0.25">
      <c r="A48" t="s">
        <v>392</v>
      </c>
      <c r="B48">
        <v>0</v>
      </c>
      <c r="C48">
        <v>6.8283171504903581E-2</v>
      </c>
    </row>
    <row r="49" spans="1:3" x14ac:dyDescent="0.25">
      <c r="A49" t="s">
        <v>322</v>
      </c>
      <c r="B49">
        <v>0</v>
      </c>
      <c r="C49">
        <v>4.3872231746166683E-3</v>
      </c>
    </row>
    <row r="50" spans="1:3" x14ac:dyDescent="0.25">
      <c r="A50" t="s">
        <v>324</v>
      </c>
      <c r="B50">
        <v>0</v>
      </c>
      <c r="C50">
        <v>1.0422404019162008E-4</v>
      </c>
    </row>
    <row r="51" spans="1:3" x14ac:dyDescent="0.25">
      <c r="A51" t="s">
        <v>363</v>
      </c>
      <c r="B51">
        <v>6.6969106043637266E-5</v>
      </c>
      <c r="C51">
        <v>3.0702851372612833E-2</v>
      </c>
    </row>
    <row r="52" spans="1:3" x14ac:dyDescent="0.25">
      <c r="A52" t="s">
        <v>326</v>
      </c>
      <c r="B52">
        <v>0.1040036565715734</v>
      </c>
      <c r="C52">
        <v>0.19331404727923204</v>
      </c>
    </row>
    <row r="53" spans="1:3" x14ac:dyDescent="0.25">
      <c r="A53" t="s">
        <v>368</v>
      </c>
      <c r="B53">
        <v>0.16270868818218903</v>
      </c>
      <c r="C53">
        <v>0.36719772264022826</v>
      </c>
    </row>
    <row r="54" spans="1:3" x14ac:dyDescent="0.25">
      <c r="A54" t="s">
        <v>402</v>
      </c>
      <c r="B54">
        <v>2.0049608184614313E-2</v>
      </c>
      <c r="C54">
        <v>2.1050084928682555E-3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06CC-F1C4-427C-86CE-9F4756A379D3}">
  <dimension ref="A1:JE624"/>
  <sheetViews>
    <sheetView zoomScale="82" zoomScaleNormal="80" workbookViewId="0">
      <pane xSplit="2" ySplit="2" topLeftCell="C5" activePane="bottomRight" state="frozen"/>
      <selection pane="topRight" activeCell="G1" sqref="G1"/>
      <selection pane="bottomLeft" activeCell="A2" sqref="A2"/>
      <selection pane="bottomRight" sqref="A1:XFD1"/>
    </sheetView>
  </sheetViews>
  <sheetFormatPr defaultRowHeight="15" x14ac:dyDescent="0.25"/>
  <cols>
    <col min="1" max="2" width="33.5703125" customWidth="1"/>
    <col min="3" max="6" width="7" customWidth="1"/>
    <col min="7" max="7" width="7" style="73" customWidth="1"/>
    <col min="8" max="8" width="7.85546875" customWidth="1"/>
    <col min="9" max="33" width="8.7109375" customWidth="1"/>
    <col min="34" max="38" width="10.140625" bestFit="1" customWidth="1"/>
    <col min="39" max="39" width="8" customWidth="1"/>
    <col min="40" max="50" width="10.140625" bestFit="1" customWidth="1"/>
    <col min="51" max="54" width="8.7109375" customWidth="1"/>
    <col min="55" max="56" width="10.140625" bestFit="1" customWidth="1"/>
    <col min="57" max="57" width="12.42578125" bestFit="1" customWidth="1"/>
  </cols>
  <sheetData>
    <row r="1" spans="1:65" s="75" customFormat="1" x14ac:dyDescent="0.25">
      <c r="A1" s="75" t="s">
        <v>464</v>
      </c>
      <c r="B1" s="88" t="s">
        <v>465</v>
      </c>
      <c r="G1" s="89"/>
    </row>
    <row r="2" spans="1:65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4">
        <v>1972</v>
      </c>
      <c r="I2" s="4"/>
      <c r="J2" s="4"/>
      <c r="K2" s="4">
        <v>1975</v>
      </c>
      <c r="L2" s="4">
        <v>1976</v>
      </c>
      <c r="M2" s="4">
        <v>1977</v>
      </c>
      <c r="N2" s="4">
        <v>1978</v>
      </c>
      <c r="O2" s="4">
        <v>1979</v>
      </c>
      <c r="P2" s="4">
        <v>1980</v>
      </c>
      <c r="Q2" s="4">
        <v>1981</v>
      </c>
      <c r="R2" s="4">
        <v>1982</v>
      </c>
      <c r="S2" s="4">
        <v>1983</v>
      </c>
      <c r="T2" s="4">
        <v>1984</v>
      </c>
      <c r="U2" s="4">
        <v>1985</v>
      </c>
      <c r="V2" s="4">
        <v>1986</v>
      </c>
      <c r="W2" s="4">
        <v>1987</v>
      </c>
      <c r="X2" s="4">
        <v>1988</v>
      </c>
      <c r="Y2" s="4">
        <v>1989</v>
      </c>
      <c r="Z2" s="4">
        <v>1990</v>
      </c>
      <c r="AA2" s="4">
        <v>1991</v>
      </c>
      <c r="AB2" s="4">
        <v>1992</v>
      </c>
      <c r="AC2" s="4">
        <v>1993</v>
      </c>
      <c r="AD2" s="4">
        <v>1994</v>
      </c>
      <c r="AE2" s="4">
        <v>1995</v>
      </c>
      <c r="AF2" s="4">
        <v>1996</v>
      </c>
      <c r="AG2" s="4">
        <v>1997</v>
      </c>
      <c r="AH2" s="4">
        <v>1998</v>
      </c>
      <c r="AI2" s="4">
        <v>1999</v>
      </c>
      <c r="AJ2" s="4">
        <v>2000</v>
      </c>
      <c r="AK2" s="4">
        <v>2001</v>
      </c>
      <c r="AL2" s="4">
        <v>2002</v>
      </c>
      <c r="AM2" s="4">
        <v>2003</v>
      </c>
      <c r="AN2" s="4">
        <v>2004</v>
      </c>
      <c r="AO2" s="4">
        <v>2005</v>
      </c>
      <c r="AP2" s="4">
        <v>2006</v>
      </c>
      <c r="AQ2" s="4">
        <v>2007</v>
      </c>
      <c r="AR2" s="4">
        <v>2008</v>
      </c>
      <c r="AS2" s="4">
        <v>2009</v>
      </c>
      <c r="AT2" s="4">
        <v>2010</v>
      </c>
      <c r="AU2" s="4">
        <v>2011</v>
      </c>
      <c r="AV2" s="4">
        <v>2012</v>
      </c>
      <c r="AW2" s="4">
        <v>2013</v>
      </c>
      <c r="AX2" s="4">
        <v>2014</v>
      </c>
      <c r="AY2" s="4">
        <v>2015</v>
      </c>
      <c r="AZ2" s="4">
        <v>2016</v>
      </c>
      <c r="BA2" s="4">
        <v>2017</v>
      </c>
      <c r="BB2" s="4">
        <v>2018</v>
      </c>
      <c r="BC2" s="4">
        <v>2019</v>
      </c>
      <c r="BD2" s="4">
        <v>2020</v>
      </c>
      <c r="BE2" s="4">
        <v>2021</v>
      </c>
      <c r="BF2" s="5"/>
      <c r="BG2" s="6"/>
      <c r="BH2" s="5"/>
      <c r="BI2" s="5"/>
      <c r="BJ2" s="5"/>
      <c r="BK2" s="5"/>
      <c r="BL2" s="5"/>
      <c r="BM2" s="5"/>
    </row>
    <row r="3" spans="1:65" ht="15.75" x14ac:dyDescent="0.25">
      <c r="A3" s="7" t="s">
        <v>7</v>
      </c>
      <c r="B3" s="7" t="s">
        <v>8</v>
      </c>
      <c r="C3" s="8"/>
      <c r="D3" s="8"/>
      <c r="E3" s="8"/>
      <c r="F3" s="8"/>
      <c r="G3" s="9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1"/>
      <c r="BG3" s="12"/>
      <c r="BH3" s="11"/>
      <c r="BI3" s="11"/>
      <c r="BJ3" s="11"/>
      <c r="BK3" s="11"/>
      <c r="BL3" s="11"/>
      <c r="BM3" s="11"/>
    </row>
    <row r="4" spans="1:65" x14ac:dyDescent="0.25">
      <c r="A4" s="13" t="s">
        <v>9</v>
      </c>
      <c r="B4" s="14" t="s">
        <v>10</v>
      </c>
      <c r="C4" s="15">
        <f t="shared" ref="C4:BC4" si="0">SUM(C6:C137)</f>
        <v>0</v>
      </c>
      <c r="D4" s="15">
        <f t="shared" si="0"/>
        <v>0</v>
      </c>
      <c r="E4" s="15">
        <f t="shared" si="0"/>
        <v>0</v>
      </c>
      <c r="F4" s="15">
        <f t="shared" si="0"/>
        <v>0</v>
      </c>
      <c r="G4" s="15">
        <f t="shared" si="0"/>
        <v>0</v>
      </c>
      <c r="H4" s="15" t="e">
        <f t="shared" si="0"/>
        <v>#N/A</v>
      </c>
      <c r="I4" s="15"/>
      <c r="J4" s="15"/>
      <c r="K4" s="15">
        <f t="shared" si="0"/>
        <v>23136.639999999996</v>
      </c>
      <c r="L4" s="15">
        <f t="shared" si="0"/>
        <v>26367.499999999996</v>
      </c>
      <c r="M4" s="15">
        <f t="shared" si="0"/>
        <v>41905.599999999999</v>
      </c>
      <c r="N4" s="15">
        <f t="shared" si="0"/>
        <v>36803.599999999999</v>
      </c>
      <c r="O4" s="15">
        <f t="shared" si="0"/>
        <v>41014.189999999995</v>
      </c>
      <c r="P4" s="15">
        <f t="shared" si="0"/>
        <v>40944.57</v>
      </c>
      <c r="Q4" s="15">
        <f t="shared" si="0"/>
        <v>67331.58</v>
      </c>
      <c r="R4" s="15">
        <f t="shared" si="0"/>
        <v>110202.14</v>
      </c>
      <c r="S4" s="15">
        <f t="shared" si="0"/>
        <v>132362.48000000001</v>
      </c>
      <c r="T4" s="15">
        <f t="shared" si="0"/>
        <v>150688.04000000004</v>
      </c>
      <c r="U4" s="15">
        <f t="shared" si="0"/>
        <v>211277.21</v>
      </c>
      <c r="V4" s="15">
        <f t="shared" si="0"/>
        <v>275470.60000000003</v>
      </c>
      <c r="W4" s="15">
        <f t="shared" si="0"/>
        <v>342544.08</v>
      </c>
      <c r="X4" s="15">
        <f t="shared" si="0"/>
        <v>349058.44</v>
      </c>
      <c r="Y4" s="15">
        <f t="shared" si="0"/>
        <v>400818.32999999996</v>
      </c>
      <c r="Z4" s="15">
        <f t="shared" si="0"/>
        <v>752257.15999999968</v>
      </c>
      <c r="AA4" s="15">
        <f t="shared" si="0"/>
        <v>833915.77999999956</v>
      </c>
      <c r="AB4" s="15">
        <f t="shared" si="0"/>
        <v>795566.06999999913</v>
      </c>
      <c r="AC4" s="15">
        <f t="shared" si="0"/>
        <v>819307.53999999969</v>
      </c>
      <c r="AD4" s="15">
        <f t="shared" si="0"/>
        <v>844638.53000000026</v>
      </c>
      <c r="AE4" s="15">
        <f t="shared" si="0"/>
        <v>840575.77000000025</v>
      </c>
      <c r="AF4" s="15">
        <f t="shared" si="0"/>
        <v>948244.6399999992</v>
      </c>
      <c r="AG4" s="15">
        <f t="shared" si="0"/>
        <v>879389.06999999983</v>
      </c>
      <c r="AH4" s="15">
        <f t="shared" si="0"/>
        <v>855446.28</v>
      </c>
      <c r="AI4" s="15">
        <f t="shared" si="0"/>
        <v>840915.36999999976</v>
      </c>
      <c r="AJ4" s="15">
        <f t="shared" si="0"/>
        <v>816459.08</v>
      </c>
      <c r="AK4" s="15">
        <f t="shared" si="0"/>
        <v>837763.13999999978</v>
      </c>
      <c r="AL4" s="15">
        <f t="shared" si="0"/>
        <v>825382.61000000022</v>
      </c>
      <c r="AM4" s="15">
        <f t="shared" si="0"/>
        <v>872717.95000000088</v>
      </c>
      <c r="AN4" s="15">
        <f t="shared" si="0"/>
        <v>847196.85</v>
      </c>
      <c r="AO4" s="15">
        <f t="shared" si="0"/>
        <v>843935.04000000015</v>
      </c>
      <c r="AP4" s="15">
        <f t="shared" si="0"/>
        <v>887319.56000000017</v>
      </c>
      <c r="AQ4" s="15">
        <f t="shared" si="0"/>
        <v>862980.82</v>
      </c>
      <c r="AR4" s="15">
        <f t="shared" si="0"/>
        <v>841807.72999999917</v>
      </c>
      <c r="AS4" s="15">
        <f t="shared" si="0"/>
        <v>807942.72000000009</v>
      </c>
      <c r="AT4" s="15">
        <f t="shared" si="0"/>
        <v>846335.07000000007</v>
      </c>
      <c r="AU4" s="15">
        <f t="shared" si="0"/>
        <v>791278.99999999965</v>
      </c>
      <c r="AV4" s="15">
        <f t="shared" si="0"/>
        <v>758542.99</v>
      </c>
      <c r="AW4" s="15">
        <f t="shared" si="0"/>
        <v>761948.37000000011</v>
      </c>
      <c r="AX4" s="15">
        <f t="shared" si="0"/>
        <v>721573.97999999963</v>
      </c>
      <c r="AY4" s="15">
        <f t="shared" si="0"/>
        <v>719564.65000000049</v>
      </c>
      <c r="AZ4" s="15">
        <f t="shared" si="0"/>
        <v>739871.37999999966</v>
      </c>
      <c r="BA4" s="15">
        <f t="shared" si="0"/>
        <v>740458.37999999966</v>
      </c>
      <c r="BB4" s="15">
        <f t="shared" si="0"/>
        <v>740656.89999999991</v>
      </c>
      <c r="BC4" s="15">
        <f t="shared" si="0"/>
        <v>712407.68000000017</v>
      </c>
      <c r="BD4" s="15">
        <f>SUM(BD6:BD137)</f>
        <v>655288.33999999985</v>
      </c>
      <c r="BE4" s="15">
        <f>SUM(BE6:BE137)</f>
        <v>702132.77000000025</v>
      </c>
      <c r="BF4" s="11"/>
      <c r="BG4" s="12"/>
      <c r="BH4" s="11"/>
      <c r="BI4" s="11"/>
      <c r="BJ4" s="11"/>
      <c r="BK4" s="11"/>
      <c r="BL4" s="11"/>
      <c r="BM4" s="11"/>
    </row>
    <row r="5" spans="1:65" x14ac:dyDescent="0.25">
      <c r="A5" s="16" t="s">
        <v>11</v>
      </c>
      <c r="B5" s="17" t="s">
        <v>12</v>
      </c>
      <c r="C5" s="18"/>
      <c r="D5" s="18"/>
      <c r="E5" s="18"/>
      <c r="F5" s="18"/>
      <c r="G5" s="1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  <c r="BC5" s="11"/>
      <c r="BD5" s="11"/>
      <c r="BE5" s="11"/>
      <c r="BF5" s="11"/>
      <c r="BG5" s="22"/>
      <c r="BH5" s="11"/>
      <c r="BI5" s="11"/>
      <c r="BJ5" s="11"/>
      <c r="BK5" s="11"/>
      <c r="BL5" s="11"/>
      <c r="BM5" s="11"/>
    </row>
    <row r="6" spans="1:65" x14ac:dyDescent="0.25">
      <c r="A6" s="23" t="s">
        <v>13</v>
      </c>
      <c r="B6" s="24" t="s">
        <v>14</v>
      </c>
      <c r="C6" s="25" t="s">
        <v>15</v>
      </c>
      <c r="D6" s="25" t="s">
        <v>16</v>
      </c>
      <c r="E6" s="25" t="s">
        <v>17</v>
      </c>
      <c r="F6" s="25" t="s">
        <v>18</v>
      </c>
      <c r="G6" s="19" t="s">
        <v>19</v>
      </c>
      <c r="H6" s="20" t="e">
        <f>_xlfn.FORECAST.LINEAR(D$4,'energistyrelsen energistatistik'!AT290:BC301,'energistyrelsen energistatistik'!AT$2:BC$2)</f>
        <v>#N/A</v>
      </c>
      <c r="I6" s="20"/>
      <c r="J6" s="20"/>
      <c r="K6" s="20">
        <v>7414.94</v>
      </c>
      <c r="L6" s="20">
        <v>9692.2999999999993</v>
      </c>
      <c r="M6" s="20">
        <v>25144.959999999999</v>
      </c>
      <c r="N6" s="20">
        <v>18461.39</v>
      </c>
      <c r="O6" s="20">
        <v>18589.07</v>
      </c>
      <c r="P6" s="20">
        <v>12724</v>
      </c>
      <c r="Q6" s="20">
        <v>32377.83</v>
      </c>
      <c r="R6" s="20">
        <v>71992.2</v>
      </c>
      <c r="S6" s="20">
        <v>91918.28</v>
      </c>
      <c r="T6" s="20">
        <v>98803.96</v>
      </c>
      <c r="U6" s="20">
        <v>123469.23</v>
      </c>
      <c r="V6" s="20">
        <v>154620.03</v>
      </c>
      <c r="W6" s="20">
        <v>196484.18</v>
      </c>
      <c r="X6" s="20">
        <v>202144.4</v>
      </c>
      <c r="Y6" s="20">
        <v>236154.06</v>
      </c>
      <c r="Z6" s="20">
        <v>255958.66</v>
      </c>
      <c r="AA6" s="20">
        <v>298602.3</v>
      </c>
      <c r="AB6" s="20">
        <v>331178.68</v>
      </c>
      <c r="AC6" s="20">
        <v>352919.43</v>
      </c>
      <c r="AD6" s="20">
        <v>389346.93</v>
      </c>
      <c r="AE6" s="20">
        <v>391563.31</v>
      </c>
      <c r="AF6" s="20">
        <v>432220.2</v>
      </c>
      <c r="AG6" s="20">
        <v>479242.01</v>
      </c>
      <c r="AH6" s="20">
        <v>491587.35</v>
      </c>
      <c r="AI6" s="20">
        <v>621996.55000000005</v>
      </c>
      <c r="AJ6" s="20">
        <v>764525.68</v>
      </c>
      <c r="AK6" s="20">
        <v>726121.09</v>
      </c>
      <c r="AL6" s="20">
        <v>780149.65</v>
      </c>
      <c r="AM6" s="20">
        <v>780139.67</v>
      </c>
      <c r="AN6" s="20">
        <v>828270.56</v>
      </c>
      <c r="AO6" s="20">
        <v>796223.69</v>
      </c>
      <c r="AP6" s="20">
        <v>724062.38</v>
      </c>
      <c r="AQ6" s="20">
        <v>652260.51</v>
      </c>
      <c r="AR6" s="20">
        <v>603525.07999999996</v>
      </c>
      <c r="AS6" s="20">
        <v>554826.03</v>
      </c>
      <c r="AT6" s="20">
        <v>522732.77</v>
      </c>
      <c r="AU6" s="20">
        <v>470446.66</v>
      </c>
      <c r="AV6" s="20">
        <v>429139.61</v>
      </c>
      <c r="AW6" s="20">
        <v>373364.96</v>
      </c>
      <c r="AX6" s="20">
        <v>349634.68</v>
      </c>
      <c r="AY6" s="20">
        <v>330661.92</v>
      </c>
      <c r="AZ6" s="20">
        <v>297748.08</v>
      </c>
      <c r="BA6" s="20">
        <v>289689.58</v>
      </c>
      <c r="BB6" s="20">
        <v>243628.84</v>
      </c>
      <c r="BC6" s="20">
        <v>215741.06</v>
      </c>
      <c r="BD6" s="20">
        <v>151368.9</v>
      </c>
      <c r="BE6" s="20">
        <v>139180.34</v>
      </c>
      <c r="BF6" s="11"/>
      <c r="BG6" s="22"/>
      <c r="BH6" s="11"/>
      <c r="BI6" s="11"/>
      <c r="BJ6" s="11"/>
      <c r="BK6" s="11"/>
      <c r="BL6" s="11"/>
      <c r="BM6" s="11"/>
    </row>
    <row r="7" spans="1:65" x14ac:dyDescent="0.25">
      <c r="A7" s="23" t="s">
        <v>20</v>
      </c>
      <c r="B7" s="24" t="s">
        <v>21</v>
      </c>
      <c r="C7" s="25" t="s">
        <v>15</v>
      </c>
      <c r="D7" s="25" t="s">
        <v>16</v>
      </c>
      <c r="E7" s="25" t="s">
        <v>22</v>
      </c>
      <c r="F7" s="25" t="s">
        <v>18</v>
      </c>
      <c r="G7" s="19" t="s">
        <v>19</v>
      </c>
      <c r="H7" s="20">
        <v>0</v>
      </c>
      <c r="I7" s="20"/>
      <c r="J7" s="20"/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717</v>
      </c>
      <c r="Q7" s="20">
        <v>717</v>
      </c>
      <c r="R7" s="20">
        <v>717</v>
      </c>
      <c r="S7" s="20">
        <v>717</v>
      </c>
      <c r="T7" s="20">
        <v>717</v>
      </c>
      <c r="U7" s="20">
        <v>717</v>
      </c>
      <c r="V7" s="20">
        <v>717</v>
      </c>
      <c r="W7" s="20">
        <v>717</v>
      </c>
      <c r="X7" s="20">
        <v>717</v>
      </c>
      <c r="Y7" s="20">
        <v>733.58</v>
      </c>
      <c r="Z7" s="20">
        <v>750.17</v>
      </c>
      <c r="AA7" s="20">
        <v>750.17</v>
      </c>
      <c r="AB7" s="20">
        <v>869.31</v>
      </c>
      <c r="AC7" s="20">
        <v>821.31</v>
      </c>
      <c r="AD7" s="20">
        <v>1021.44</v>
      </c>
      <c r="AE7" s="20">
        <v>1035.7</v>
      </c>
      <c r="AF7" s="20">
        <v>900.42</v>
      </c>
      <c r="AG7" s="20">
        <v>804.42</v>
      </c>
      <c r="AH7" s="20">
        <v>798.99</v>
      </c>
      <c r="AI7" s="20">
        <v>898.11</v>
      </c>
      <c r="AJ7" s="20">
        <v>601.5</v>
      </c>
      <c r="AK7" s="20">
        <v>704.26</v>
      </c>
      <c r="AL7" s="20">
        <v>679.3</v>
      </c>
      <c r="AM7" s="20">
        <v>420.27</v>
      </c>
      <c r="AN7" s="20">
        <v>293.95</v>
      </c>
      <c r="AO7" s="20">
        <v>303.66000000000003</v>
      </c>
      <c r="AP7" s="20">
        <v>372.2</v>
      </c>
      <c r="AQ7" s="20">
        <v>147.13999999999999</v>
      </c>
      <c r="AR7" s="20">
        <v>62.12</v>
      </c>
      <c r="AS7" s="20">
        <v>37.22</v>
      </c>
      <c r="AT7" s="20">
        <v>38.880000000000003</v>
      </c>
      <c r="AU7" s="20">
        <v>41.2</v>
      </c>
      <c r="AV7" s="20">
        <v>39.71</v>
      </c>
      <c r="AW7" s="20">
        <v>40.89</v>
      </c>
      <c r="AX7" s="20">
        <v>14.68</v>
      </c>
      <c r="AY7" s="20">
        <v>48.17</v>
      </c>
      <c r="AZ7" s="20">
        <v>19.5</v>
      </c>
      <c r="BA7" s="20">
        <v>19.38</v>
      </c>
      <c r="BB7" s="20">
        <v>2.59</v>
      </c>
      <c r="BC7" s="20">
        <v>2.58</v>
      </c>
      <c r="BD7" s="20">
        <v>1.5</v>
      </c>
      <c r="BE7" s="20">
        <v>1.01</v>
      </c>
      <c r="BF7" s="11"/>
      <c r="BG7" s="22"/>
      <c r="BH7" s="11"/>
      <c r="BI7" s="11"/>
      <c r="BJ7" s="11"/>
      <c r="BK7" s="11"/>
      <c r="BL7" s="11"/>
      <c r="BM7" s="11"/>
    </row>
    <row r="8" spans="1:65" x14ac:dyDescent="0.25">
      <c r="A8" s="23" t="s">
        <v>23</v>
      </c>
      <c r="B8" s="24" t="s">
        <v>24</v>
      </c>
      <c r="C8" s="25" t="s">
        <v>15</v>
      </c>
      <c r="D8" s="25" t="s">
        <v>16</v>
      </c>
      <c r="E8" s="25" t="s">
        <v>25</v>
      </c>
      <c r="F8" s="25" t="s">
        <v>18</v>
      </c>
      <c r="G8" s="19" t="s">
        <v>19</v>
      </c>
      <c r="H8" s="20">
        <v>7.72</v>
      </c>
      <c r="I8" s="20"/>
      <c r="J8" s="20"/>
      <c r="K8" s="20">
        <v>15.17</v>
      </c>
      <c r="L8" s="20">
        <v>10.76</v>
      </c>
      <c r="M8" s="20">
        <v>20.51</v>
      </c>
      <c r="N8" s="20">
        <v>17.59</v>
      </c>
      <c r="O8" s="20">
        <v>19.190000000000001</v>
      </c>
      <c r="P8" s="20">
        <v>16.77</v>
      </c>
      <c r="Q8" s="20">
        <v>813.81</v>
      </c>
      <c r="R8" s="20">
        <v>1265.8699999999999</v>
      </c>
      <c r="S8" s="20">
        <v>1572.06</v>
      </c>
      <c r="T8" s="20">
        <v>11072.91</v>
      </c>
      <c r="U8" s="20">
        <v>45664.79</v>
      </c>
      <c r="V8" s="20">
        <v>75315.960000000006</v>
      </c>
      <c r="W8" s="20">
        <v>96828.41</v>
      </c>
      <c r="X8" s="20">
        <v>97110.34</v>
      </c>
      <c r="Y8" s="20">
        <v>113576.84</v>
      </c>
      <c r="Z8" s="20">
        <v>115966.89</v>
      </c>
      <c r="AA8" s="20">
        <v>145712.24</v>
      </c>
      <c r="AB8" s="20">
        <v>151778.38</v>
      </c>
      <c r="AC8" s="20">
        <v>167790.61</v>
      </c>
      <c r="AD8" s="20">
        <v>181802.23999999999</v>
      </c>
      <c r="AE8" s="20">
        <v>196852</v>
      </c>
      <c r="AF8" s="20">
        <v>239199.48</v>
      </c>
      <c r="AG8" s="20">
        <v>295052.40000000002</v>
      </c>
      <c r="AH8" s="20">
        <v>286141.81</v>
      </c>
      <c r="AI8" s="20">
        <v>294071.23</v>
      </c>
      <c r="AJ8" s="20">
        <v>310306.8</v>
      </c>
      <c r="AK8" s="20">
        <v>317755.68</v>
      </c>
      <c r="AL8" s="20">
        <v>318323.53999999998</v>
      </c>
      <c r="AM8" s="20">
        <v>301555.94</v>
      </c>
      <c r="AN8" s="20">
        <v>355529.91</v>
      </c>
      <c r="AO8" s="20">
        <v>392868.34</v>
      </c>
      <c r="AP8" s="20">
        <v>390346.52</v>
      </c>
      <c r="AQ8" s="20">
        <v>346146.14</v>
      </c>
      <c r="AR8" s="20">
        <v>377549.67</v>
      </c>
      <c r="AS8" s="20">
        <v>314990.28000000003</v>
      </c>
      <c r="AT8" s="20">
        <v>307424.78999999998</v>
      </c>
      <c r="AU8" s="20">
        <v>246591.87</v>
      </c>
      <c r="AV8" s="20">
        <v>216000.2</v>
      </c>
      <c r="AW8" s="20">
        <v>179274.69</v>
      </c>
      <c r="AX8" s="20">
        <v>173259.03</v>
      </c>
      <c r="AY8" s="20">
        <v>173509.95</v>
      </c>
      <c r="AZ8" s="20">
        <v>169735.49</v>
      </c>
      <c r="BA8" s="20">
        <v>182142.42</v>
      </c>
      <c r="BB8" s="20">
        <v>155071.34</v>
      </c>
      <c r="BC8" s="20">
        <v>115740.38</v>
      </c>
      <c r="BD8" s="20">
        <v>49862.64</v>
      </c>
      <c r="BE8" s="20">
        <v>52944.97</v>
      </c>
      <c r="BF8" s="26"/>
      <c r="BG8" s="22"/>
      <c r="BH8" s="26"/>
      <c r="BI8" s="26"/>
      <c r="BJ8" s="26"/>
      <c r="BK8" s="26"/>
      <c r="BL8" s="26"/>
      <c r="BM8" s="26"/>
    </row>
    <row r="9" spans="1:65" x14ac:dyDescent="0.25">
      <c r="A9" s="23" t="s">
        <v>26</v>
      </c>
      <c r="B9" s="24" t="s">
        <v>27</v>
      </c>
      <c r="C9" s="25" t="s">
        <v>15</v>
      </c>
      <c r="D9" s="25" t="s">
        <v>16</v>
      </c>
      <c r="E9" s="25" t="s">
        <v>28</v>
      </c>
      <c r="F9" s="25" t="s">
        <v>18</v>
      </c>
      <c r="G9" s="19" t="s">
        <v>19</v>
      </c>
      <c r="H9" s="20">
        <v>0</v>
      </c>
      <c r="I9" s="20"/>
      <c r="J9" s="20"/>
      <c r="K9" s="20">
        <v>0</v>
      </c>
      <c r="L9" s="20">
        <v>0</v>
      </c>
      <c r="M9" s="20">
        <v>0</v>
      </c>
      <c r="N9" s="20">
        <v>10.8</v>
      </c>
      <c r="O9" s="20">
        <v>36</v>
      </c>
      <c r="P9" s="20">
        <v>50.4</v>
      </c>
      <c r="Q9" s="20">
        <v>50.4</v>
      </c>
      <c r="R9" s="20">
        <v>54</v>
      </c>
      <c r="S9" s="20">
        <v>54</v>
      </c>
      <c r="T9" s="20">
        <v>54</v>
      </c>
      <c r="U9" s="20">
        <v>57.6</v>
      </c>
      <c r="V9" s="20">
        <v>61.2</v>
      </c>
      <c r="W9" s="20">
        <v>61.2</v>
      </c>
      <c r="X9" s="20">
        <v>61.2</v>
      </c>
      <c r="Y9" s="20">
        <v>79.5</v>
      </c>
      <c r="Z9" s="20">
        <v>99.8</v>
      </c>
      <c r="AA9" s="20">
        <v>119.6</v>
      </c>
      <c r="AB9" s="20">
        <v>139.1</v>
      </c>
      <c r="AC9" s="20">
        <v>160.59</v>
      </c>
      <c r="AD9" s="20">
        <v>185.09</v>
      </c>
      <c r="AE9" s="20">
        <v>212.59</v>
      </c>
      <c r="AF9" s="20">
        <v>254.78</v>
      </c>
      <c r="AG9" s="20">
        <v>281.35000000000002</v>
      </c>
      <c r="AH9" s="20">
        <v>301.24</v>
      </c>
      <c r="AI9" s="20">
        <v>320.27</v>
      </c>
      <c r="AJ9" s="20">
        <v>335.02</v>
      </c>
      <c r="AK9" s="20">
        <v>345.42</v>
      </c>
      <c r="AL9" s="20">
        <v>360.81</v>
      </c>
      <c r="AM9" s="20">
        <v>381.31</v>
      </c>
      <c r="AN9" s="20">
        <v>393.39</v>
      </c>
      <c r="AO9" s="20">
        <v>419.24</v>
      </c>
      <c r="AP9" s="20">
        <v>435.54</v>
      </c>
      <c r="AQ9" s="20">
        <v>475.2</v>
      </c>
      <c r="AR9" s="20">
        <v>518.74</v>
      </c>
      <c r="AS9" s="20">
        <v>590.96</v>
      </c>
      <c r="AT9" s="20">
        <v>657.34</v>
      </c>
      <c r="AU9" s="20">
        <v>789.4</v>
      </c>
      <c r="AV9" s="20">
        <v>1253.67</v>
      </c>
      <c r="AW9" s="20">
        <v>2889.9</v>
      </c>
      <c r="AX9" s="20">
        <v>3444.46</v>
      </c>
      <c r="AY9" s="20">
        <v>3712.56</v>
      </c>
      <c r="AZ9" s="20">
        <v>4658.4399999999996</v>
      </c>
      <c r="BA9" s="20">
        <v>5034.79</v>
      </c>
      <c r="BB9" s="20">
        <v>6191.57</v>
      </c>
      <c r="BC9" s="20">
        <v>6425.62</v>
      </c>
      <c r="BD9" s="20">
        <v>7523.25</v>
      </c>
      <c r="BE9" s="20">
        <v>7600.87</v>
      </c>
      <c r="BF9" s="11"/>
      <c r="BG9" s="27"/>
      <c r="BH9" s="11"/>
      <c r="BI9" s="11"/>
      <c r="BJ9" s="11"/>
      <c r="BK9" s="11"/>
      <c r="BL9" s="11"/>
      <c r="BM9" s="11"/>
    </row>
    <row r="10" spans="1:65" x14ac:dyDescent="0.25">
      <c r="A10" s="23" t="s">
        <v>29</v>
      </c>
      <c r="B10" s="24" t="s">
        <v>30</v>
      </c>
      <c r="C10" s="25" t="s">
        <v>15</v>
      </c>
      <c r="D10" s="25" t="s">
        <v>16</v>
      </c>
      <c r="E10" s="25" t="s">
        <v>31</v>
      </c>
      <c r="F10" s="25" t="s">
        <v>18</v>
      </c>
      <c r="G10" s="19" t="s">
        <v>19</v>
      </c>
      <c r="H10" s="20">
        <v>0</v>
      </c>
      <c r="I10" s="20"/>
      <c r="J10" s="20"/>
      <c r="K10" s="20">
        <v>0</v>
      </c>
      <c r="L10" s="20">
        <v>0</v>
      </c>
      <c r="M10" s="20">
        <v>0</v>
      </c>
      <c r="N10" s="20">
        <v>10.8</v>
      </c>
      <c r="O10" s="20">
        <v>21.6</v>
      </c>
      <c r="P10" s="20">
        <v>37.799999999999997</v>
      </c>
      <c r="Q10" s="20">
        <v>37.799999999999997</v>
      </c>
      <c r="R10" s="20">
        <v>66.599999999999994</v>
      </c>
      <c r="S10" s="20">
        <v>97.56</v>
      </c>
      <c r="T10" s="20">
        <v>119.52</v>
      </c>
      <c r="U10" s="20">
        <v>185.04</v>
      </c>
      <c r="V10" s="20">
        <v>452.16</v>
      </c>
      <c r="W10" s="20">
        <v>625.67999999999995</v>
      </c>
      <c r="X10" s="20">
        <v>1050.1199999999999</v>
      </c>
      <c r="Y10" s="20">
        <v>1542.24</v>
      </c>
      <c r="Z10" s="20">
        <v>2197.08</v>
      </c>
      <c r="AA10" s="20">
        <v>2664.36</v>
      </c>
      <c r="AB10" s="20">
        <v>3295.44</v>
      </c>
      <c r="AC10" s="20">
        <v>3723.12</v>
      </c>
      <c r="AD10" s="20">
        <v>4093.2</v>
      </c>
      <c r="AE10" s="20">
        <v>4238.28</v>
      </c>
      <c r="AF10" s="20">
        <v>4416.84</v>
      </c>
      <c r="AG10" s="20">
        <v>6963.12</v>
      </c>
      <c r="AH10" s="20">
        <v>10151.64</v>
      </c>
      <c r="AI10" s="20">
        <v>10904.4</v>
      </c>
      <c r="AJ10" s="20">
        <v>15268.32</v>
      </c>
      <c r="AK10" s="20">
        <v>15501.67</v>
      </c>
      <c r="AL10" s="20">
        <v>17556.98</v>
      </c>
      <c r="AM10" s="20">
        <v>20018.82</v>
      </c>
      <c r="AN10" s="20">
        <v>23699.200000000001</v>
      </c>
      <c r="AO10" s="20">
        <v>23810.400000000001</v>
      </c>
      <c r="AP10" s="20">
        <v>21988.65</v>
      </c>
      <c r="AQ10" s="20">
        <v>25816.32</v>
      </c>
      <c r="AR10" s="20">
        <v>24940.080000000002</v>
      </c>
      <c r="AS10" s="20">
        <v>24193.8</v>
      </c>
      <c r="AT10" s="20">
        <v>28113.919999999998</v>
      </c>
      <c r="AU10" s="20">
        <v>35187.06</v>
      </c>
      <c r="AV10" s="20">
        <v>36971.78</v>
      </c>
      <c r="AW10" s="20">
        <v>40043.79</v>
      </c>
      <c r="AX10" s="20">
        <v>47082.61</v>
      </c>
      <c r="AY10" s="20">
        <v>50879.13</v>
      </c>
      <c r="AZ10" s="20">
        <v>46014.23</v>
      </c>
      <c r="BA10" s="20">
        <v>53208</v>
      </c>
      <c r="BB10" s="20">
        <v>50047.040000000001</v>
      </c>
      <c r="BC10" s="20">
        <v>58139.4</v>
      </c>
      <c r="BD10" s="20">
        <v>58788.77</v>
      </c>
      <c r="BE10" s="20">
        <v>57796.08</v>
      </c>
      <c r="BF10" s="11"/>
      <c r="BG10" s="27"/>
      <c r="BH10" s="11"/>
      <c r="BI10" s="11"/>
      <c r="BJ10" s="11"/>
      <c r="BK10" s="11"/>
      <c r="BL10" s="11"/>
      <c r="BM10" s="11"/>
    </row>
    <row r="11" spans="1:65" x14ac:dyDescent="0.25">
      <c r="A11" s="23" t="s">
        <v>32</v>
      </c>
      <c r="B11" s="24" t="s">
        <v>33</v>
      </c>
      <c r="C11" s="25" t="s">
        <v>15</v>
      </c>
      <c r="D11" s="25" t="s">
        <v>16</v>
      </c>
      <c r="E11" s="25" t="s">
        <v>34</v>
      </c>
      <c r="F11" s="25" t="s">
        <v>18</v>
      </c>
      <c r="G11" s="19" t="s">
        <v>19</v>
      </c>
      <c r="H11" s="20">
        <v>75.599999999999994</v>
      </c>
      <c r="I11" s="20"/>
      <c r="J11" s="20"/>
      <c r="K11" s="20">
        <v>75.599999999999994</v>
      </c>
      <c r="L11" s="20">
        <v>68.400000000000006</v>
      </c>
      <c r="M11" s="20">
        <v>93.6</v>
      </c>
      <c r="N11" s="20">
        <v>97.2</v>
      </c>
      <c r="O11" s="20">
        <v>104.4</v>
      </c>
      <c r="P11" s="20">
        <v>122.76</v>
      </c>
      <c r="Q11" s="20">
        <v>127.8</v>
      </c>
      <c r="R11" s="20">
        <v>109.08</v>
      </c>
      <c r="S11" s="20">
        <v>120.6</v>
      </c>
      <c r="T11" s="20">
        <v>108.72</v>
      </c>
      <c r="U11" s="20">
        <v>106.92</v>
      </c>
      <c r="V11" s="20">
        <v>102.96</v>
      </c>
      <c r="W11" s="20">
        <v>105.84</v>
      </c>
      <c r="X11" s="20">
        <v>118.08</v>
      </c>
      <c r="Y11" s="20">
        <v>82.44</v>
      </c>
      <c r="Z11" s="20">
        <v>100.8</v>
      </c>
      <c r="AA11" s="20">
        <v>91.44</v>
      </c>
      <c r="AB11" s="20">
        <v>99.72</v>
      </c>
      <c r="AC11" s="20">
        <v>99</v>
      </c>
      <c r="AD11" s="20">
        <v>117.36</v>
      </c>
      <c r="AE11" s="20">
        <v>109.08</v>
      </c>
      <c r="AF11" s="20">
        <v>69.48</v>
      </c>
      <c r="AG11" s="20">
        <v>69.12</v>
      </c>
      <c r="AH11" s="20">
        <v>98.28</v>
      </c>
      <c r="AI11" s="20">
        <v>109.8</v>
      </c>
      <c r="AJ11" s="20">
        <v>108.72</v>
      </c>
      <c r="AK11" s="20">
        <v>99.36</v>
      </c>
      <c r="AL11" s="20">
        <v>114.48</v>
      </c>
      <c r="AM11" s="20">
        <v>76.319999999999993</v>
      </c>
      <c r="AN11" s="20">
        <v>95.4</v>
      </c>
      <c r="AO11" s="20">
        <v>81</v>
      </c>
      <c r="AP11" s="20">
        <v>84.24</v>
      </c>
      <c r="AQ11" s="20">
        <v>101.52</v>
      </c>
      <c r="AR11" s="20">
        <v>92.88</v>
      </c>
      <c r="AS11" s="20">
        <v>68.040000000000006</v>
      </c>
      <c r="AT11" s="20">
        <v>74.31</v>
      </c>
      <c r="AU11" s="20">
        <v>60.73</v>
      </c>
      <c r="AV11" s="20">
        <v>62.91</v>
      </c>
      <c r="AW11" s="20">
        <v>48.31</v>
      </c>
      <c r="AX11" s="20">
        <v>54.37</v>
      </c>
      <c r="AY11" s="20">
        <v>64.91</v>
      </c>
      <c r="AZ11" s="20">
        <v>69.38</v>
      </c>
      <c r="BA11" s="20">
        <v>64.34</v>
      </c>
      <c r="BB11" s="20">
        <v>53.5</v>
      </c>
      <c r="BC11" s="20">
        <v>61.04</v>
      </c>
      <c r="BD11" s="20">
        <v>61.43</v>
      </c>
      <c r="BE11" s="20">
        <v>58.66</v>
      </c>
      <c r="BF11" s="11"/>
      <c r="BG11" s="27"/>
      <c r="BH11" s="11"/>
      <c r="BI11" s="11"/>
      <c r="BJ11" s="11"/>
      <c r="BK11" s="11"/>
      <c r="BL11" s="11"/>
      <c r="BM11" s="11"/>
    </row>
    <row r="12" spans="1:65" x14ac:dyDescent="0.25">
      <c r="A12" s="23" t="s">
        <v>35</v>
      </c>
      <c r="B12" s="24" t="s">
        <v>36</v>
      </c>
      <c r="C12" s="25" t="s">
        <v>15</v>
      </c>
      <c r="D12" s="25" t="s">
        <v>16</v>
      </c>
      <c r="E12" s="25" t="s">
        <v>37</v>
      </c>
      <c r="F12" s="25" t="s">
        <v>18</v>
      </c>
      <c r="G12" s="19" t="s">
        <v>19</v>
      </c>
      <c r="H12" s="20">
        <v>0</v>
      </c>
      <c r="I12" s="20"/>
      <c r="J12" s="20"/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45</v>
      </c>
      <c r="Z12" s="20">
        <v>48</v>
      </c>
      <c r="AA12" s="20">
        <v>45</v>
      </c>
      <c r="AB12" s="20">
        <v>45</v>
      </c>
      <c r="AC12" s="20">
        <v>45</v>
      </c>
      <c r="AD12" s="20">
        <v>42.4</v>
      </c>
      <c r="AE12" s="20">
        <v>46.93</v>
      </c>
      <c r="AF12" s="20">
        <v>32.200000000000003</v>
      </c>
      <c r="AG12" s="20">
        <v>50.31</v>
      </c>
      <c r="AH12" s="20">
        <v>53.72</v>
      </c>
      <c r="AI12" s="20">
        <v>53.86</v>
      </c>
      <c r="AJ12" s="20">
        <v>58.04</v>
      </c>
      <c r="AK12" s="20">
        <v>71.37</v>
      </c>
      <c r="AL12" s="20">
        <v>84.74</v>
      </c>
      <c r="AM12" s="20">
        <v>82.44</v>
      </c>
      <c r="AN12" s="20">
        <v>81.77</v>
      </c>
      <c r="AO12" s="20">
        <v>171.99</v>
      </c>
      <c r="AP12" s="20">
        <v>287.16000000000003</v>
      </c>
      <c r="AQ12" s="20">
        <v>287.37</v>
      </c>
      <c r="AR12" s="20">
        <v>249.63</v>
      </c>
      <c r="AS12" s="20">
        <v>241.27</v>
      </c>
      <c r="AT12" s="20">
        <v>212.33</v>
      </c>
      <c r="AU12" s="20">
        <v>165.64</v>
      </c>
      <c r="AV12" s="20">
        <v>287.58</v>
      </c>
      <c r="AW12" s="20">
        <v>228.97</v>
      </c>
      <c r="AX12" s="20">
        <v>165.75</v>
      </c>
      <c r="AY12" s="20">
        <v>140.15</v>
      </c>
      <c r="AZ12" s="20">
        <v>224.9</v>
      </c>
      <c r="BA12" s="20">
        <v>152.47</v>
      </c>
      <c r="BB12" s="20">
        <v>110.11</v>
      </c>
      <c r="BC12" s="20">
        <v>68.5</v>
      </c>
      <c r="BD12" s="20">
        <v>45.84</v>
      </c>
      <c r="BE12" s="20">
        <v>54.36</v>
      </c>
      <c r="BF12" s="11"/>
      <c r="BG12" s="27"/>
      <c r="BH12" s="11"/>
      <c r="BI12" s="11"/>
      <c r="BJ12" s="11"/>
      <c r="BK12" s="11"/>
      <c r="BL12" s="11"/>
      <c r="BM12" s="11"/>
    </row>
    <row r="13" spans="1:65" x14ac:dyDescent="0.25">
      <c r="A13" s="23" t="s">
        <v>38</v>
      </c>
      <c r="B13" s="24" t="s">
        <v>39</v>
      </c>
      <c r="C13" s="25" t="s">
        <v>15</v>
      </c>
      <c r="D13" s="25" t="s">
        <v>16</v>
      </c>
      <c r="E13" s="25" t="s">
        <v>40</v>
      </c>
      <c r="F13" s="25" t="s">
        <v>18</v>
      </c>
      <c r="G13" s="19" t="s">
        <v>19</v>
      </c>
      <c r="H13" s="20">
        <v>725</v>
      </c>
      <c r="I13" s="20"/>
      <c r="J13" s="20"/>
      <c r="K13" s="20">
        <v>725</v>
      </c>
      <c r="L13" s="20">
        <v>725</v>
      </c>
      <c r="M13" s="20">
        <v>1087.5</v>
      </c>
      <c r="N13" s="20">
        <v>1450</v>
      </c>
      <c r="O13" s="20">
        <v>2320</v>
      </c>
      <c r="P13" s="20">
        <v>4840.1000000000004</v>
      </c>
      <c r="Q13" s="20">
        <v>6646.8</v>
      </c>
      <c r="R13" s="20">
        <v>7419.89</v>
      </c>
      <c r="S13" s="20">
        <v>8318.65</v>
      </c>
      <c r="T13" s="20">
        <v>9419.44</v>
      </c>
      <c r="U13" s="20">
        <v>9892.19</v>
      </c>
      <c r="V13" s="20">
        <v>10273.99</v>
      </c>
      <c r="W13" s="20">
        <v>10830.79</v>
      </c>
      <c r="X13" s="20">
        <v>11258.3</v>
      </c>
      <c r="Y13" s="20">
        <v>11658.74</v>
      </c>
      <c r="Z13" s="20">
        <v>12481.15</v>
      </c>
      <c r="AA13" s="20">
        <v>13306.15</v>
      </c>
      <c r="AB13" s="20">
        <v>13880.15</v>
      </c>
      <c r="AC13" s="20">
        <v>13366</v>
      </c>
      <c r="AD13" s="20">
        <v>12662.37</v>
      </c>
      <c r="AE13" s="20">
        <v>13053.15</v>
      </c>
      <c r="AF13" s="20">
        <v>13545.63</v>
      </c>
      <c r="AG13" s="20">
        <v>13911.77</v>
      </c>
      <c r="AH13" s="20">
        <v>13903.7</v>
      </c>
      <c r="AI13" s="20">
        <v>13668.18</v>
      </c>
      <c r="AJ13" s="20">
        <v>12219.99</v>
      </c>
      <c r="AK13" s="20">
        <v>13698.19</v>
      </c>
      <c r="AL13" s="20">
        <v>15651.21</v>
      </c>
      <c r="AM13" s="20">
        <v>16883.349999999999</v>
      </c>
      <c r="AN13" s="20">
        <v>17938.82</v>
      </c>
      <c r="AO13" s="20">
        <v>18485.02</v>
      </c>
      <c r="AP13" s="20">
        <v>18538.25</v>
      </c>
      <c r="AQ13" s="20">
        <v>18758.96</v>
      </c>
      <c r="AR13" s="20">
        <v>15852.57</v>
      </c>
      <c r="AS13" s="20">
        <v>17360.23</v>
      </c>
      <c r="AT13" s="20">
        <v>23325.84</v>
      </c>
      <c r="AU13" s="20">
        <v>20221.990000000002</v>
      </c>
      <c r="AV13" s="20">
        <v>18301.98</v>
      </c>
      <c r="AW13" s="20">
        <v>20297.54</v>
      </c>
      <c r="AX13" s="20">
        <v>18565.5</v>
      </c>
      <c r="AY13" s="20">
        <v>19789.28</v>
      </c>
      <c r="AZ13" s="20">
        <v>19701.560000000001</v>
      </c>
      <c r="BA13" s="20">
        <v>20223.16</v>
      </c>
      <c r="BB13" s="20">
        <v>17641.36</v>
      </c>
      <c r="BC13" s="20">
        <v>17983.939999999999</v>
      </c>
      <c r="BD13" s="20">
        <v>18933.54</v>
      </c>
      <c r="BE13" s="20">
        <v>21581.38</v>
      </c>
      <c r="BF13" s="28"/>
      <c r="BG13" s="27"/>
      <c r="BH13" s="11"/>
      <c r="BI13" s="11"/>
      <c r="BJ13" s="11"/>
      <c r="BK13" s="11"/>
      <c r="BL13" s="11"/>
      <c r="BM13" s="11"/>
    </row>
    <row r="14" spans="1:65" x14ac:dyDescent="0.25">
      <c r="A14" s="23" t="s">
        <v>41</v>
      </c>
      <c r="B14" s="24" t="s">
        <v>42</v>
      </c>
      <c r="C14" s="25" t="s">
        <v>15</v>
      </c>
      <c r="D14" s="25" t="s">
        <v>16</v>
      </c>
      <c r="E14" s="25" t="s">
        <v>43</v>
      </c>
      <c r="F14" s="25" t="s">
        <v>18</v>
      </c>
      <c r="G14" s="19" t="s">
        <v>19</v>
      </c>
      <c r="H14" s="20">
        <v>0</v>
      </c>
      <c r="I14" s="20"/>
      <c r="J14" s="20"/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1178.1199999999999</v>
      </c>
      <c r="W14" s="20">
        <v>1450.12</v>
      </c>
      <c r="X14" s="20">
        <v>1604.12</v>
      </c>
      <c r="Y14" s="20">
        <v>1793.68</v>
      </c>
      <c r="Z14" s="20">
        <v>1723.68</v>
      </c>
      <c r="AA14" s="20">
        <v>1611.68</v>
      </c>
      <c r="AB14" s="20">
        <v>1841.68</v>
      </c>
      <c r="AC14" s="20">
        <v>1945.68</v>
      </c>
      <c r="AD14" s="20">
        <v>2265</v>
      </c>
      <c r="AE14" s="20">
        <v>2340.27</v>
      </c>
      <c r="AF14" s="20">
        <v>2757.96</v>
      </c>
      <c r="AG14" s="20">
        <v>2704.08</v>
      </c>
      <c r="AH14" s="20">
        <v>3038.68</v>
      </c>
      <c r="AI14" s="20">
        <v>2670.61</v>
      </c>
      <c r="AJ14" s="20">
        <v>2744.46</v>
      </c>
      <c r="AK14" s="20">
        <v>3178.36</v>
      </c>
      <c r="AL14" s="20">
        <v>3738.43</v>
      </c>
      <c r="AM14" s="20">
        <v>6341.42</v>
      </c>
      <c r="AN14" s="20">
        <v>6941.92</v>
      </c>
      <c r="AO14" s="20">
        <v>6082.19</v>
      </c>
      <c r="AP14" s="20">
        <v>6780.18</v>
      </c>
      <c r="AQ14" s="20">
        <v>7215.42</v>
      </c>
      <c r="AR14" s="20">
        <v>8237.48</v>
      </c>
      <c r="AS14" s="20">
        <v>9822.59</v>
      </c>
      <c r="AT14" s="20">
        <v>11352.1</v>
      </c>
      <c r="AU14" s="20">
        <v>11407.1</v>
      </c>
      <c r="AV14" s="20">
        <v>12425.12</v>
      </c>
      <c r="AW14" s="20">
        <v>10752.52</v>
      </c>
      <c r="AX14" s="20">
        <v>11320.25</v>
      </c>
      <c r="AY14" s="20">
        <v>14744.41</v>
      </c>
      <c r="AZ14" s="20">
        <v>17101.05</v>
      </c>
      <c r="BA14" s="20">
        <v>19447.57</v>
      </c>
      <c r="BB14" s="20">
        <v>22375.39</v>
      </c>
      <c r="BC14" s="20">
        <v>21235.88</v>
      </c>
      <c r="BD14" s="20">
        <v>18669.900000000001</v>
      </c>
      <c r="BE14" s="20">
        <v>20705.5</v>
      </c>
      <c r="BF14" s="11"/>
      <c r="BG14" s="27"/>
      <c r="BH14" s="11"/>
      <c r="BI14" s="11"/>
      <c r="BJ14" s="11"/>
      <c r="BK14" s="11"/>
      <c r="BL14" s="11"/>
      <c r="BM14" s="11"/>
    </row>
    <row r="15" spans="1:65" x14ac:dyDescent="0.25">
      <c r="A15" s="23" t="s">
        <v>44</v>
      </c>
      <c r="B15" s="24" t="s">
        <v>45</v>
      </c>
      <c r="C15" s="25" t="s">
        <v>15</v>
      </c>
      <c r="D15" s="25" t="s">
        <v>16</v>
      </c>
      <c r="E15" s="25" t="s">
        <v>46</v>
      </c>
      <c r="F15" s="25" t="s">
        <v>18</v>
      </c>
      <c r="G15" s="19" t="s">
        <v>19</v>
      </c>
      <c r="H15" s="20">
        <v>2998.8</v>
      </c>
      <c r="I15" s="20"/>
      <c r="J15" s="20"/>
      <c r="K15" s="20">
        <v>2191.56</v>
      </c>
      <c r="L15" s="20">
        <v>1982.04</v>
      </c>
      <c r="M15" s="20">
        <v>1403.04</v>
      </c>
      <c r="N15" s="20">
        <v>2494.92</v>
      </c>
      <c r="O15" s="20">
        <v>4986</v>
      </c>
      <c r="P15" s="20">
        <v>7621.44</v>
      </c>
      <c r="Q15" s="20">
        <v>9746.16</v>
      </c>
      <c r="R15" s="20">
        <v>10551.72</v>
      </c>
      <c r="S15" s="20">
        <v>10217.76</v>
      </c>
      <c r="T15" s="20">
        <v>9881.76</v>
      </c>
      <c r="U15" s="20">
        <v>9626.2800000000007</v>
      </c>
      <c r="V15" s="20">
        <v>9887.0400000000009</v>
      </c>
      <c r="W15" s="20">
        <v>10515.6</v>
      </c>
      <c r="X15" s="20">
        <v>9747.9599999999991</v>
      </c>
      <c r="Y15" s="20">
        <v>8771.52</v>
      </c>
      <c r="Z15" s="20">
        <v>8757.1200000000008</v>
      </c>
      <c r="AA15" s="20">
        <v>10215.120000000001</v>
      </c>
      <c r="AB15" s="20">
        <v>10523.16</v>
      </c>
      <c r="AC15" s="20">
        <v>11662.32</v>
      </c>
      <c r="AD15" s="20">
        <v>11343.6</v>
      </c>
      <c r="AE15" s="20">
        <v>11478.6</v>
      </c>
      <c r="AF15" s="20">
        <v>12196.32</v>
      </c>
      <c r="AG15" s="20">
        <v>11967.24</v>
      </c>
      <c r="AH15" s="20">
        <v>10410.36</v>
      </c>
      <c r="AI15" s="20">
        <v>10231.799999999999</v>
      </c>
      <c r="AJ15" s="20">
        <v>12431.62</v>
      </c>
      <c r="AK15" s="20">
        <v>13236.57</v>
      </c>
      <c r="AL15" s="20">
        <v>13017.09</v>
      </c>
      <c r="AM15" s="20">
        <v>14867.81</v>
      </c>
      <c r="AN15" s="20">
        <v>15666.05</v>
      </c>
      <c r="AO15" s="20">
        <v>17666.75</v>
      </c>
      <c r="AP15" s="20">
        <v>19016.73</v>
      </c>
      <c r="AQ15" s="20">
        <v>25021.8</v>
      </c>
      <c r="AR15" s="20">
        <v>24037.88</v>
      </c>
      <c r="AS15" s="20">
        <v>23053.95</v>
      </c>
      <c r="AT15" s="20">
        <v>23778.6</v>
      </c>
      <c r="AU15" s="20">
        <v>20468.57</v>
      </c>
      <c r="AV15" s="20">
        <v>19659.75</v>
      </c>
      <c r="AW15" s="20">
        <v>19658.689999999999</v>
      </c>
      <c r="AX15" s="20">
        <v>17872.45</v>
      </c>
      <c r="AY15" s="20">
        <v>21943.040000000001</v>
      </c>
      <c r="AZ15" s="20">
        <v>22491.62</v>
      </c>
      <c r="BA15" s="20">
        <v>20242.45</v>
      </c>
      <c r="BB15" s="20">
        <v>17206.09</v>
      </c>
      <c r="BC15" s="20">
        <v>14758.1</v>
      </c>
      <c r="BD15" s="20">
        <v>13685.51</v>
      </c>
      <c r="BE15" s="20">
        <v>12873.25</v>
      </c>
      <c r="BF15" s="11"/>
      <c r="BG15" s="27"/>
      <c r="BH15" s="11"/>
      <c r="BI15" s="11"/>
      <c r="BJ15" s="11"/>
      <c r="BK15" s="11"/>
      <c r="BL15" s="11"/>
      <c r="BM15" s="11"/>
    </row>
    <row r="16" spans="1:65" x14ac:dyDescent="0.25">
      <c r="A16" s="23" t="s">
        <v>47</v>
      </c>
      <c r="B16" s="24" t="s">
        <v>48</v>
      </c>
      <c r="C16" s="25" t="s">
        <v>15</v>
      </c>
      <c r="D16" s="25" t="s">
        <v>16</v>
      </c>
      <c r="E16" s="25" t="s">
        <v>49</v>
      </c>
      <c r="F16" s="25" t="s">
        <v>18</v>
      </c>
      <c r="G16" s="19" t="s">
        <v>19</v>
      </c>
      <c r="H16" s="20">
        <v>0</v>
      </c>
      <c r="I16" s="20"/>
      <c r="J16" s="20"/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40.46</v>
      </c>
      <c r="W16" s="20">
        <v>180.46</v>
      </c>
      <c r="X16" s="20">
        <v>355.46</v>
      </c>
      <c r="Y16" s="20">
        <v>927.5</v>
      </c>
      <c r="Z16" s="20">
        <v>1575</v>
      </c>
      <c r="AA16" s="20">
        <v>2118</v>
      </c>
      <c r="AB16" s="20">
        <v>2479</v>
      </c>
      <c r="AC16" s="20">
        <v>2097</v>
      </c>
      <c r="AD16" s="20">
        <v>2117.11</v>
      </c>
      <c r="AE16" s="20">
        <v>2098.87</v>
      </c>
      <c r="AF16" s="20">
        <v>2215.4899999999998</v>
      </c>
      <c r="AG16" s="20">
        <v>2278.59</v>
      </c>
      <c r="AH16" s="20">
        <v>2420.12</v>
      </c>
      <c r="AI16" s="20">
        <v>2831.22</v>
      </c>
      <c r="AJ16" s="20">
        <v>2984.11</v>
      </c>
      <c r="AK16" s="20">
        <v>3072.63</v>
      </c>
      <c r="AL16" s="20">
        <v>2938.95</v>
      </c>
      <c r="AM16" s="20">
        <v>3093.65</v>
      </c>
      <c r="AN16" s="20">
        <v>3275.43</v>
      </c>
      <c r="AO16" s="20">
        <v>3262</v>
      </c>
      <c r="AP16" s="20">
        <v>2342.59</v>
      </c>
      <c r="AQ16" s="20">
        <v>2474.31</v>
      </c>
      <c r="AR16" s="20">
        <v>2410.4</v>
      </c>
      <c r="AS16" s="20">
        <v>2432.19</v>
      </c>
      <c r="AT16" s="20">
        <v>2406.59</v>
      </c>
      <c r="AU16" s="20">
        <v>2417.86</v>
      </c>
      <c r="AV16" s="20">
        <v>1748.64</v>
      </c>
      <c r="AW16" s="20">
        <v>1824.86</v>
      </c>
      <c r="AX16" s="20">
        <v>1916</v>
      </c>
      <c r="AY16" s="20">
        <v>2696.61</v>
      </c>
      <c r="AZ16" s="20">
        <v>2860.71</v>
      </c>
      <c r="BA16" s="20">
        <v>2835.52</v>
      </c>
      <c r="BB16" s="20">
        <v>3494.5</v>
      </c>
      <c r="BC16" s="20">
        <v>2149.4</v>
      </c>
      <c r="BD16" s="20">
        <v>2027.21</v>
      </c>
      <c r="BE16" s="20">
        <v>1666.8</v>
      </c>
      <c r="BF16" s="26"/>
      <c r="BG16" s="27"/>
      <c r="BH16" s="26"/>
      <c r="BI16" s="26"/>
      <c r="BJ16" s="26"/>
      <c r="BK16" s="26"/>
      <c r="BL16" s="26"/>
      <c r="BM16" s="26"/>
    </row>
    <row r="17" spans="1:65" x14ac:dyDescent="0.25">
      <c r="A17" s="23" t="s">
        <v>50</v>
      </c>
      <c r="B17" s="24" t="s">
        <v>51</v>
      </c>
      <c r="C17" s="25" t="s">
        <v>15</v>
      </c>
      <c r="D17" s="25" t="s">
        <v>16</v>
      </c>
      <c r="E17" s="25" t="s">
        <v>52</v>
      </c>
      <c r="F17" s="25" t="s">
        <v>18</v>
      </c>
      <c r="G17" s="19" t="s">
        <v>19</v>
      </c>
      <c r="H17" s="20">
        <v>2561.62</v>
      </c>
      <c r="I17" s="20"/>
      <c r="J17" s="20"/>
      <c r="K17" s="20">
        <v>3310.43</v>
      </c>
      <c r="L17" s="20">
        <v>3631.74</v>
      </c>
      <c r="M17" s="20">
        <v>3885.42</v>
      </c>
      <c r="N17" s="20">
        <v>3953.86</v>
      </c>
      <c r="O17" s="20">
        <v>4024.14</v>
      </c>
      <c r="P17" s="20">
        <v>3709.98</v>
      </c>
      <c r="Q17" s="20">
        <v>4250.63</v>
      </c>
      <c r="R17" s="20">
        <v>4423.95</v>
      </c>
      <c r="S17" s="20">
        <v>4780.93</v>
      </c>
      <c r="T17" s="20">
        <v>5229.28</v>
      </c>
      <c r="U17" s="20">
        <v>5381.93</v>
      </c>
      <c r="V17" s="20">
        <v>5919.71</v>
      </c>
      <c r="W17" s="20">
        <v>5821.36</v>
      </c>
      <c r="X17" s="20">
        <v>5921.61</v>
      </c>
      <c r="Y17" s="20">
        <v>6102.56</v>
      </c>
      <c r="Z17" s="20">
        <v>6191.01</v>
      </c>
      <c r="AA17" s="20">
        <v>6097.64</v>
      </c>
      <c r="AB17" s="20">
        <v>6186.82</v>
      </c>
      <c r="AC17" s="20">
        <v>6515.2</v>
      </c>
      <c r="AD17" s="20">
        <v>6102.82</v>
      </c>
      <c r="AE17" s="20">
        <v>5693.86</v>
      </c>
      <c r="AF17" s="20">
        <v>5733.1</v>
      </c>
      <c r="AG17" s="20">
        <v>5903.62</v>
      </c>
      <c r="AH17" s="20">
        <v>6260.48</v>
      </c>
      <c r="AI17" s="20">
        <v>7129.07</v>
      </c>
      <c r="AJ17" s="20">
        <v>6895.08</v>
      </c>
      <c r="AK17" s="20">
        <v>6703.25</v>
      </c>
      <c r="AL17" s="20">
        <v>6035.58</v>
      </c>
      <c r="AM17" s="20">
        <v>6308.49</v>
      </c>
      <c r="AN17" s="20">
        <v>6396.73</v>
      </c>
      <c r="AO17" s="20">
        <v>6499.63</v>
      </c>
      <c r="AP17" s="20">
        <v>6952.28</v>
      </c>
      <c r="AQ17" s="20">
        <v>7638.93</v>
      </c>
      <c r="AR17" s="20">
        <v>7288.97</v>
      </c>
      <c r="AS17" s="20">
        <v>6910.73</v>
      </c>
      <c r="AT17" s="20">
        <v>8500.2099999999991</v>
      </c>
      <c r="AU17" s="20">
        <v>7810.32</v>
      </c>
      <c r="AV17" s="20">
        <v>6996.32</v>
      </c>
      <c r="AW17" s="20">
        <v>7191.3</v>
      </c>
      <c r="AX17" s="20">
        <v>7065.18</v>
      </c>
      <c r="AY17" s="20">
        <v>8101.92</v>
      </c>
      <c r="AZ17" s="20">
        <v>6263.28</v>
      </c>
      <c r="BA17" s="20">
        <v>4609.42</v>
      </c>
      <c r="BB17" s="20">
        <v>5789.56</v>
      </c>
      <c r="BC17" s="20">
        <v>6359.67</v>
      </c>
      <c r="BD17" s="20">
        <v>6934.08</v>
      </c>
      <c r="BE17" s="20">
        <v>7090.7</v>
      </c>
      <c r="BF17" s="11"/>
      <c r="BG17" s="27"/>
      <c r="BH17" s="11"/>
      <c r="BI17" s="11"/>
      <c r="BJ17" s="11"/>
      <c r="BK17" s="11"/>
      <c r="BL17" s="11"/>
      <c r="BM17" s="11"/>
    </row>
    <row r="18" spans="1:65" x14ac:dyDescent="0.25">
      <c r="A18" s="23" t="s">
        <v>53</v>
      </c>
      <c r="B18" s="24" t="s">
        <v>53</v>
      </c>
      <c r="C18" s="25" t="s">
        <v>15</v>
      </c>
      <c r="D18" s="25" t="s">
        <v>16</v>
      </c>
      <c r="E18" s="25" t="s">
        <v>54</v>
      </c>
      <c r="F18" s="25" t="s">
        <v>18</v>
      </c>
      <c r="G18" s="19" t="s">
        <v>19</v>
      </c>
      <c r="H18" s="20">
        <v>154</v>
      </c>
      <c r="I18" s="20"/>
      <c r="J18" s="20"/>
      <c r="K18" s="20">
        <v>154</v>
      </c>
      <c r="L18" s="20">
        <v>164</v>
      </c>
      <c r="M18" s="20">
        <v>174</v>
      </c>
      <c r="N18" s="20">
        <v>174</v>
      </c>
      <c r="O18" s="20">
        <v>174</v>
      </c>
      <c r="P18" s="20">
        <v>184</v>
      </c>
      <c r="Q18" s="20">
        <v>194</v>
      </c>
      <c r="R18" s="20">
        <v>204</v>
      </c>
      <c r="S18" s="20">
        <v>206</v>
      </c>
      <c r="T18" s="20">
        <v>249</v>
      </c>
      <c r="U18" s="20">
        <v>294</v>
      </c>
      <c r="V18" s="20">
        <v>345</v>
      </c>
      <c r="W18" s="20">
        <v>342</v>
      </c>
      <c r="X18" s="20">
        <v>354</v>
      </c>
      <c r="Y18" s="20">
        <v>636.02</v>
      </c>
      <c r="Z18" s="20">
        <v>752</v>
      </c>
      <c r="AA18" s="20">
        <v>910</v>
      </c>
      <c r="AB18" s="20">
        <v>899</v>
      </c>
      <c r="AC18" s="20">
        <v>1077</v>
      </c>
      <c r="AD18" s="20">
        <v>1280.3399999999999</v>
      </c>
      <c r="AE18" s="20">
        <v>1758.36</v>
      </c>
      <c r="AF18" s="20">
        <v>1989.61</v>
      </c>
      <c r="AG18" s="20">
        <v>2394.4499999999998</v>
      </c>
      <c r="AH18" s="20">
        <v>2670.44</v>
      </c>
      <c r="AI18" s="20">
        <v>2656.26</v>
      </c>
      <c r="AJ18" s="20">
        <v>2911.66</v>
      </c>
      <c r="AK18" s="20">
        <v>3047.42</v>
      </c>
      <c r="AL18" s="20">
        <v>3362.47</v>
      </c>
      <c r="AM18" s="20">
        <v>3577.91</v>
      </c>
      <c r="AN18" s="20">
        <v>3738.43</v>
      </c>
      <c r="AO18" s="20">
        <v>3829.96</v>
      </c>
      <c r="AP18" s="20">
        <v>3919</v>
      </c>
      <c r="AQ18" s="20">
        <v>3914.03</v>
      </c>
      <c r="AR18" s="20">
        <v>3927.98</v>
      </c>
      <c r="AS18" s="20">
        <v>4175</v>
      </c>
      <c r="AT18" s="20">
        <v>4336.55</v>
      </c>
      <c r="AU18" s="20">
        <v>4107.21</v>
      </c>
      <c r="AV18" s="20">
        <v>4399.1499999999996</v>
      </c>
      <c r="AW18" s="20">
        <v>4587.83</v>
      </c>
      <c r="AX18" s="20">
        <v>5561.23</v>
      </c>
      <c r="AY18" s="20">
        <v>6285.25</v>
      </c>
      <c r="AZ18" s="20">
        <v>9047.98</v>
      </c>
      <c r="BA18" s="20">
        <v>10912.27</v>
      </c>
      <c r="BB18" s="20">
        <v>13333.41</v>
      </c>
      <c r="BC18" s="20">
        <v>16481.509999999998</v>
      </c>
      <c r="BD18" s="20">
        <v>21151.58</v>
      </c>
      <c r="BE18" s="20">
        <v>26194.58</v>
      </c>
      <c r="BF18" s="26"/>
      <c r="BG18" s="27"/>
      <c r="BH18" s="26"/>
      <c r="BI18" s="26"/>
      <c r="BJ18" s="26"/>
      <c r="BK18" s="26"/>
      <c r="BL18" s="26"/>
      <c r="BM18" s="26"/>
    </row>
    <row r="19" spans="1:65" x14ac:dyDescent="0.25">
      <c r="A19" s="23" t="s">
        <v>55</v>
      </c>
      <c r="B19" s="24" t="s">
        <v>56</v>
      </c>
      <c r="C19" s="25" t="s">
        <v>15</v>
      </c>
      <c r="D19" s="25" t="s">
        <v>16</v>
      </c>
      <c r="E19" s="25" t="s">
        <v>57</v>
      </c>
      <c r="F19" s="25" t="s">
        <v>18</v>
      </c>
      <c r="G19" s="19" t="s">
        <v>19</v>
      </c>
      <c r="H19" s="20">
        <v>3780</v>
      </c>
      <c r="I19" s="20"/>
      <c r="J19" s="20"/>
      <c r="K19" s="20">
        <v>4158</v>
      </c>
      <c r="L19" s="20">
        <v>4536</v>
      </c>
      <c r="M19" s="20">
        <v>4536</v>
      </c>
      <c r="N19" s="20">
        <v>4536</v>
      </c>
      <c r="O19" s="20">
        <v>4762.8</v>
      </c>
      <c r="P19" s="20">
        <v>4787.3599999999997</v>
      </c>
      <c r="Q19" s="20">
        <v>5066.51</v>
      </c>
      <c r="R19" s="20">
        <v>5347.35</v>
      </c>
      <c r="S19" s="20">
        <v>5657.85</v>
      </c>
      <c r="T19" s="20">
        <v>5899.46</v>
      </c>
      <c r="U19" s="20">
        <v>6225.18</v>
      </c>
      <c r="V19" s="20">
        <v>6464.67</v>
      </c>
      <c r="W19" s="20">
        <v>6456.96</v>
      </c>
      <c r="X19" s="20">
        <v>6509.42</v>
      </c>
      <c r="Y19" s="20">
        <v>6806.47</v>
      </c>
      <c r="Z19" s="20">
        <v>6974.56</v>
      </c>
      <c r="AA19" s="20">
        <v>7534.81</v>
      </c>
      <c r="AB19" s="20">
        <v>8008.76</v>
      </c>
      <c r="AC19" s="20">
        <v>8734.4599999999991</v>
      </c>
      <c r="AD19" s="20">
        <v>9140.5499999999993</v>
      </c>
      <c r="AE19" s="20">
        <v>10307.85</v>
      </c>
      <c r="AF19" s="20">
        <v>11228.6</v>
      </c>
      <c r="AG19" s="20">
        <v>12046.53</v>
      </c>
      <c r="AH19" s="20">
        <v>11965.87</v>
      </c>
      <c r="AI19" s="20">
        <v>13112.25</v>
      </c>
      <c r="AJ19" s="20">
        <v>13676.29</v>
      </c>
      <c r="AK19" s="20">
        <v>14505.15</v>
      </c>
      <c r="AL19" s="20">
        <v>15243.43</v>
      </c>
      <c r="AM19" s="20">
        <v>16469.54</v>
      </c>
      <c r="AN19" s="20">
        <v>16772.8</v>
      </c>
      <c r="AO19" s="20">
        <v>17006.34</v>
      </c>
      <c r="AP19" s="20">
        <v>17291.62</v>
      </c>
      <c r="AQ19" s="20">
        <v>17889.14</v>
      </c>
      <c r="AR19" s="20">
        <v>18679.21</v>
      </c>
      <c r="AS19" s="20">
        <v>17705.009999999998</v>
      </c>
      <c r="AT19" s="20">
        <v>17147.95</v>
      </c>
      <c r="AU19" s="20">
        <v>17292.310000000001</v>
      </c>
      <c r="AV19" s="20">
        <v>16028.72</v>
      </c>
      <c r="AW19" s="20">
        <v>15720.65</v>
      </c>
      <c r="AX19" s="20">
        <v>15874.56</v>
      </c>
      <c r="AY19" s="20">
        <v>15869.78</v>
      </c>
      <c r="AZ19" s="20">
        <v>15717.85</v>
      </c>
      <c r="BA19" s="20">
        <v>16505.75</v>
      </c>
      <c r="BB19" s="20">
        <v>16004.76</v>
      </c>
      <c r="BC19" s="20">
        <v>16068.2</v>
      </c>
      <c r="BD19" s="20">
        <v>15989.06</v>
      </c>
      <c r="BE19" s="20">
        <v>15969.37</v>
      </c>
      <c r="BF19" s="11"/>
      <c r="BG19" s="27"/>
      <c r="BH19" s="11"/>
      <c r="BI19" s="11"/>
      <c r="BJ19" s="11"/>
      <c r="BK19" s="11"/>
      <c r="BL19" s="11"/>
      <c r="BM19" s="11"/>
    </row>
    <row r="20" spans="1:65" x14ac:dyDescent="0.25">
      <c r="A20" s="23" t="s">
        <v>58</v>
      </c>
      <c r="B20" s="24" t="s">
        <v>59</v>
      </c>
      <c r="C20" s="25" t="s">
        <v>15</v>
      </c>
      <c r="D20" s="25" t="s">
        <v>16</v>
      </c>
      <c r="E20" s="25" t="s">
        <v>60</v>
      </c>
      <c r="F20" s="25" t="s">
        <v>18</v>
      </c>
      <c r="G20" s="19" t="s">
        <v>19</v>
      </c>
      <c r="H20" s="20">
        <v>4620</v>
      </c>
      <c r="I20" s="20"/>
      <c r="J20" s="20"/>
      <c r="K20" s="20">
        <v>5082</v>
      </c>
      <c r="L20" s="20">
        <v>5544</v>
      </c>
      <c r="M20" s="20">
        <v>5544</v>
      </c>
      <c r="N20" s="20">
        <v>5544</v>
      </c>
      <c r="O20" s="20">
        <v>5821.2</v>
      </c>
      <c r="P20" s="20">
        <v>5851.21</v>
      </c>
      <c r="Q20" s="20">
        <v>6192.41</v>
      </c>
      <c r="R20" s="20">
        <v>6535.65</v>
      </c>
      <c r="S20" s="20">
        <v>6915.15</v>
      </c>
      <c r="T20" s="20">
        <v>7210.45</v>
      </c>
      <c r="U20" s="20">
        <v>7608.55</v>
      </c>
      <c r="V20" s="20">
        <v>7901.27</v>
      </c>
      <c r="W20" s="20">
        <v>7891.84</v>
      </c>
      <c r="X20" s="20">
        <v>7955.96</v>
      </c>
      <c r="Y20" s="20">
        <v>8319.02</v>
      </c>
      <c r="Z20" s="20">
        <v>8524.4699999999993</v>
      </c>
      <c r="AA20" s="20">
        <v>9209.2199999999993</v>
      </c>
      <c r="AB20" s="20">
        <v>9788.49</v>
      </c>
      <c r="AC20" s="20">
        <v>10675.45</v>
      </c>
      <c r="AD20" s="20">
        <v>11171.79</v>
      </c>
      <c r="AE20" s="20">
        <v>12598.48</v>
      </c>
      <c r="AF20" s="20">
        <v>13723.84</v>
      </c>
      <c r="AG20" s="20">
        <v>14723.53</v>
      </c>
      <c r="AH20" s="20">
        <v>14624.95</v>
      </c>
      <c r="AI20" s="20">
        <v>16026.08</v>
      </c>
      <c r="AJ20" s="20">
        <v>16715.47</v>
      </c>
      <c r="AK20" s="20">
        <v>17728.509999999998</v>
      </c>
      <c r="AL20" s="20">
        <v>18630.86</v>
      </c>
      <c r="AM20" s="20">
        <v>20129.439999999999</v>
      </c>
      <c r="AN20" s="20">
        <v>20500.09</v>
      </c>
      <c r="AO20" s="20">
        <v>20785.52</v>
      </c>
      <c r="AP20" s="20">
        <v>21134.2</v>
      </c>
      <c r="AQ20" s="20">
        <v>21864.5</v>
      </c>
      <c r="AR20" s="20">
        <v>22830.14</v>
      </c>
      <c r="AS20" s="20">
        <v>21639.46</v>
      </c>
      <c r="AT20" s="20">
        <v>20958.61</v>
      </c>
      <c r="AU20" s="20">
        <v>21135.05</v>
      </c>
      <c r="AV20" s="20">
        <v>19590.66</v>
      </c>
      <c r="AW20" s="20">
        <v>19214.12</v>
      </c>
      <c r="AX20" s="20">
        <v>19402.240000000002</v>
      </c>
      <c r="AY20" s="20">
        <v>19396.400000000001</v>
      </c>
      <c r="AZ20" s="20">
        <v>19210.7</v>
      </c>
      <c r="BA20" s="20">
        <v>20173.689999999999</v>
      </c>
      <c r="BB20" s="20">
        <v>19561.37</v>
      </c>
      <c r="BC20" s="20">
        <v>19638.91</v>
      </c>
      <c r="BD20" s="20">
        <v>19542.18</v>
      </c>
      <c r="BE20" s="20">
        <v>19518.12</v>
      </c>
      <c r="BF20" s="11"/>
      <c r="BG20" s="27"/>
      <c r="BH20" s="11"/>
      <c r="BI20" s="11"/>
      <c r="BJ20" s="11"/>
      <c r="BK20" s="11"/>
      <c r="BL20" s="11"/>
      <c r="BM20" s="11"/>
    </row>
    <row r="21" spans="1:65" x14ac:dyDescent="0.25">
      <c r="A21" s="23" t="s">
        <v>61</v>
      </c>
      <c r="B21" s="29" t="s">
        <v>62</v>
      </c>
      <c r="C21" s="25" t="s">
        <v>15</v>
      </c>
      <c r="D21" s="25" t="s">
        <v>16</v>
      </c>
      <c r="E21" s="25" t="s">
        <v>63</v>
      </c>
      <c r="F21" s="25" t="s">
        <v>18</v>
      </c>
      <c r="G21" s="19" t="s">
        <v>19</v>
      </c>
      <c r="H21" s="20">
        <v>0</v>
      </c>
      <c r="I21" s="20"/>
      <c r="J21" s="20"/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30"/>
      <c r="BG21" s="27"/>
      <c r="BH21" s="11"/>
      <c r="BI21" s="11"/>
      <c r="BJ21" s="11"/>
      <c r="BK21" s="11"/>
      <c r="BL21" s="11"/>
      <c r="BM21" s="11"/>
    </row>
    <row r="22" spans="1:65" x14ac:dyDescent="0.25">
      <c r="A22" s="23" t="s">
        <v>64</v>
      </c>
      <c r="B22" s="31" t="s">
        <v>65</v>
      </c>
      <c r="C22" s="25" t="s">
        <v>15</v>
      </c>
      <c r="D22" s="25" t="s">
        <v>16</v>
      </c>
      <c r="E22" s="25" t="s">
        <v>66</v>
      </c>
      <c r="F22" s="25" t="s">
        <v>18</v>
      </c>
      <c r="G22" s="19" t="s">
        <v>19</v>
      </c>
      <c r="H22" s="32" t="s">
        <v>67</v>
      </c>
      <c r="I22" s="32"/>
      <c r="J22" s="32"/>
      <c r="K22" s="32" t="s">
        <v>67</v>
      </c>
      <c r="L22" s="32" t="s">
        <v>67</v>
      </c>
      <c r="M22" s="32" t="s">
        <v>67</v>
      </c>
      <c r="N22" s="32" t="s">
        <v>67</v>
      </c>
      <c r="O22" s="32" t="s">
        <v>67</v>
      </c>
      <c r="P22" s="32" t="s">
        <v>67</v>
      </c>
      <c r="Q22" s="32" t="s">
        <v>67</v>
      </c>
      <c r="R22" s="32" t="s">
        <v>67</v>
      </c>
      <c r="S22" s="32" t="s">
        <v>67</v>
      </c>
      <c r="T22" s="32" t="s">
        <v>67</v>
      </c>
      <c r="U22" s="32" t="s">
        <v>67</v>
      </c>
      <c r="V22" s="32" t="s">
        <v>67</v>
      </c>
      <c r="W22" s="32" t="s">
        <v>67</v>
      </c>
      <c r="X22" s="32" t="s">
        <v>67</v>
      </c>
      <c r="Y22" s="32" t="s">
        <v>67</v>
      </c>
      <c r="Z22" s="32" t="s">
        <v>67</v>
      </c>
      <c r="AA22" s="32" t="s">
        <v>67</v>
      </c>
      <c r="AB22" s="32" t="s">
        <v>67</v>
      </c>
      <c r="AC22" s="32" t="s">
        <v>67</v>
      </c>
      <c r="AD22" s="32" t="s">
        <v>67</v>
      </c>
      <c r="AE22" s="32" t="s">
        <v>67</v>
      </c>
      <c r="AF22" s="32" t="s">
        <v>67</v>
      </c>
      <c r="AG22" s="32" t="s">
        <v>67</v>
      </c>
      <c r="AH22" s="32" t="s">
        <v>67</v>
      </c>
      <c r="AI22" s="32" t="s">
        <v>67</v>
      </c>
      <c r="AJ22" s="32" t="s">
        <v>67</v>
      </c>
      <c r="AK22" s="32" t="s">
        <v>67</v>
      </c>
      <c r="AL22" s="32" t="s">
        <v>67</v>
      </c>
      <c r="AM22" s="32" t="s">
        <v>67</v>
      </c>
      <c r="AN22" s="32" t="s">
        <v>67</v>
      </c>
      <c r="AO22" s="32" t="s">
        <v>67</v>
      </c>
      <c r="AP22" s="32" t="s">
        <v>67</v>
      </c>
      <c r="AQ22" s="32" t="s">
        <v>67</v>
      </c>
      <c r="AR22" s="32" t="s">
        <v>67</v>
      </c>
      <c r="AS22" s="32" t="s">
        <v>67</v>
      </c>
      <c r="AT22" s="32" t="s">
        <v>67</v>
      </c>
      <c r="AU22" s="32" t="s">
        <v>67</v>
      </c>
      <c r="AV22" s="32" t="s">
        <v>67</v>
      </c>
      <c r="AW22" s="32" t="s">
        <v>67</v>
      </c>
      <c r="AX22" s="32" t="s">
        <v>67</v>
      </c>
      <c r="AY22" s="32" t="s">
        <v>67</v>
      </c>
      <c r="AZ22" s="32" t="s">
        <v>67</v>
      </c>
      <c r="BA22" s="32" t="s">
        <v>67</v>
      </c>
      <c r="BB22" s="32" t="s">
        <v>67</v>
      </c>
      <c r="BC22" s="32" t="s">
        <v>67</v>
      </c>
      <c r="BD22" s="32" t="s">
        <v>67</v>
      </c>
      <c r="BE22" s="32" t="s">
        <v>67</v>
      </c>
      <c r="BF22" s="11"/>
      <c r="BG22" s="26"/>
      <c r="BH22" s="11"/>
      <c r="BI22" s="11"/>
      <c r="BJ22" s="11"/>
      <c r="BK22" s="11"/>
      <c r="BL22" s="11"/>
      <c r="BM22" s="11"/>
    </row>
    <row r="23" spans="1:65" x14ac:dyDescent="0.25">
      <c r="A23" s="23" t="s">
        <v>68</v>
      </c>
      <c r="B23" s="29" t="s">
        <v>69</v>
      </c>
      <c r="C23" s="25" t="s">
        <v>15</v>
      </c>
      <c r="D23" s="25" t="s">
        <v>16</v>
      </c>
      <c r="E23" s="25" t="s">
        <v>70</v>
      </c>
      <c r="F23" s="25" t="s">
        <v>18</v>
      </c>
      <c r="G23" s="19" t="s">
        <v>19</v>
      </c>
      <c r="H23" s="20">
        <v>0</v>
      </c>
      <c r="I23" s="20"/>
      <c r="J23" s="20"/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1972</v>
      </c>
      <c r="X23" s="20">
        <v>1860</v>
      </c>
      <c r="Y23" s="20">
        <v>1302</v>
      </c>
      <c r="Z23" s="20">
        <v>744</v>
      </c>
      <c r="AA23" s="20">
        <v>744</v>
      </c>
      <c r="AB23" s="20">
        <v>744</v>
      </c>
      <c r="AC23" s="20">
        <v>800</v>
      </c>
      <c r="AD23" s="20">
        <v>245.42</v>
      </c>
      <c r="AE23" s="20">
        <v>250.91</v>
      </c>
      <c r="AF23" s="20">
        <v>60.41</v>
      </c>
      <c r="AG23" s="20">
        <v>13.75</v>
      </c>
      <c r="AH23" s="20">
        <v>13.62</v>
      </c>
      <c r="AI23" s="20">
        <v>27.15</v>
      </c>
      <c r="AJ23" s="20">
        <v>48.9</v>
      </c>
      <c r="AK23" s="20">
        <v>190.81</v>
      </c>
      <c r="AL23" s="20">
        <v>126.34</v>
      </c>
      <c r="AM23" s="20">
        <v>420.38</v>
      </c>
      <c r="AN23" s="20">
        <v>648.63</v>
      </c>
      <c r="AO23" s="20">
        <v>760.55</v>
      </c>
      <c r="AP23" s="20">
        <v>1126.4000000000001</v>
      </c>
      <c r="AQ23" s="20">
        <v>1202.1300000000001</v>
      </c>
      <c r="AR23" s="20">
        <v>1794.29</v>
      </c>
      <c r="AS23" s="20">
        <v>1621.8</v>
      </c>
      <c r="AT23" s="20">
        <v>1948.91</v>
      </c>
      <c r="AU23" s="20">
        <v>783.7</v>
      </c>
      <c r="AV23" s="20">
        <v>940.07</v>
      </c>
      <c r="AW23" s="20">
        <v>876.81</v>
      </c>
      <c r="AX23" s="20">
        <v>724.86</v>
      </c>
      <c r="AY23" s="20">
        <v>636.34</v>
      </c>
      <c r="AZ23" s="20">
        <v>274.11</v>
      </c>
      <c r="BA23" s="20">
        <v>188.26</v>
      </c>
      <c r="BB23" s="20">
        <v>234.12</v>
      </c>
      <c r="BC23" s="20">
        <v>142.87</v>
      </c>
      <c r="BD23" s="20">
        <v>78.81</v>
      </c>
      <c r="BE23" s="20">
        <v>170.99</v>
      </c>
      <c r="BF23" s="11"/>
      <c r="BG23" s="27"/>
      <c r="BH23" s="11"/>
      <c r="BI23" s="11"/>
      <c r="BJ23" s="11"/>
      <c r="BK23" s="11"/>
      <c r="BL23" s="11"/>
      <c r="BM23" s="11"/>
    </row>
    <row r="24" spans="1:65" x14ac:dyDescent="0.25">
      <c r="A24" s="23" t="s">
        <v>71</v>
      </c>
      <c r="B24" s="29" t="s">
        <v>72</v>
      </c>
      <c r="C24" s="25" t="s">
        <v>15</v>
      </c>
      <c r="D24" s="25" t="s">
        <v>16</v>
      </c>
      <c r="E24" s="25" t="s">
        <v>73</v>
      </c>
      <c r="F24" s="25" t="s">
        <v>18</v>
      </c>
      <c r="G24" s="19" t="s">
        <v>19</v>
      </c>
      <c r="H24" s="20">
        <v>3.31</v>
      </c>
      <c r="I24" s="20"/>
      <c r="J24" s="20"/>
      <c r="K24" s="20">
        <v>9.94</v>
      </c>
      <c r="L24" s="20">
        <v>13.26</v>
      </c>
      <c r="M24" s="20">
        <v>16.57</v>
      </c>
      <c r="N24" s="20">
        <v>53.04</v>
      </c>
      <c r="O24" s="20">
        <v>155.79</v>
      </c>
      <c r="P24" s="20">
        <v>281.75</v>
      </c>
      <c r="Q24" s="20">
        <v>1110.43</v>
      </c>
      <c r="R24" s="20">
        <v>1514.83</v>
      </c>
      <c r="S24" s="20">
        <v>1786.64</v>
      </c>
      <c r="T24" s="20">
        <v>1922.54</v>
      </c>
      <c r="U24" s="20">
        <v>2048.5</v>
      </c>
      <c r="V24" s="20">
        <v>2191.0300000000002</v>
      </c>
      <c r="W24" s="20">
        <v>2260.64</v>
      </c>
      <c r="X24" s="20">
        <v>2290.4699999999998</v>
      </c>
      <c r="Y24" s="20">
        <v>2287.16</v>
      </c>
      <c r="Z24" s="20">
        <v>2267.27</v>
      </c>
      <c r="AA24" s="20">
        <v>2220.86</v>
      </c>
      <c r="AB24" s="20">
        <v>2340.19</v>
      </c>
      <c r="AC24" s="20">
        <v>2532.4499999999998</v>
      </c>
      <c r="AD24" s="20">
        <v>2573.56</v>
      </c>
      <c r="AE24" s="20">
        <v>2695.28</v>
      </c>
      <c r="AF24" s="20">
        <v>2801.51</v>
      </c>
      <c r="AG24" s="20">
        <v>2968.59</v>
      </c>
      <c r="AH24" s="20">
        <v>3130.2</v>
      </c>
      <c r="AI24" s="20">
        <v>3232.98</v>
      </c>
      <c r="AJ24" s="20">
        <v>3295.5</v>
      </c>
      <c r="AK24" s="20">
        <v>3370.07</v>
      </c>
      <c r="AL24" s="20">
        <v>3403.14</v>
      </c>
      <c r="AM24" s="20">
        <v>3425.69</v>
      </c>
      <c r="AN24" s="20">
        <v>3483.97</v>
      </c>
      <c r="AO24" s="20">
        <v>3730.62</v>
      </c>
      <c r="AP24" s="20">
        <v>4163.29</v>
      </c>
      <c r="AQ24" s="20">
        <v>4441.8900000000003</v>
      </c>
      <c r="AR24" s="20">
        <v>4843.38</v>
      </c>
      <c r="AS24" s="20">
        <v>5228.1400000000003</v>
      </c>
      <c r="AT24" s="20">
        <v>5643.4</v>
      </c>
      <c r="AU24" s="20">
        <v>6053.57</v>
      </c>
      <c r="AV24" s="20">
        <v>6481.36</v>
      </c>
      <c r="AW24" s="20">
        <v>6904.08</v>
      </c>
      <c r="AX24" s="20">
        <v>7244.65</v>
      </c>
      <c r="AY24" s="20">
        <v>8000.84</v>
      </c>
      <c r="AZ24" s="20">
        <v>8861.19</v>
      </c>
      <c r="BA24" s="20">
        <v>9082.64</v>
      </c>
      <c r="BB24" s="20">
        <v>10234.68</v>
      </c>
      <c r="BC24" s="20">
        <v>11515.68</v>
      </c>
      <c r="BD24" s="20">
        <v>13143.12</v>
      </c>
      <c r="BE24" s="20">
        <v>15228.61</v>
      </c>
      <c r="BF24" s="11"/>
      <c r="BG24" s="27"/>
      <c r="BH24" s="11"/>
      <c r="BI24" s="11"/>
      <c r="BJ24" s="11"/>
      <c r="BK24" s="11"/>
      <c r="BL24" s="11"/>
      <c r="BM24" s="11"/>
    </row>
    <row r="25" spans="1:65" x14ac:dyDescent="0.25">
      <c r="A25" s="13" t="s">
        <v>74</v>
      </c>
      <c r="B25" s="33" t="s">
        <v>75</v>
      </c>
      <c r="C25" s="25"/>
      <c r="D25" s="25"/>
      <c r="E25" s="25"/>
      <c r="F25" s="25"/>
      <c r="G25" s="19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 t="s">
        <v>76</v>
      </c>
      <c r="AA25" s="20" t="s">
        <v>76</v>
      </c>
      <c r="AB25" s="20" t="s">
        <v>76</v>
      </c>
      <c r="AC25" s="20" t="s">
        <v>76</v>
      </c>
      <c r="AD25" s="20" t="s">
        <v>76</v>
      </c>
      <c r="AE25" s="20" t="s">
        <v>76</v>
      </c>
      <c r="AF25" s="20" t="s">
        <v>76</v>
      </c>
      <c r="AG25" s="20" t="s">
        <v>76</v>
      </c>
      <c r="AH25" s="20" t="s">
        <v>76</v>
      </c>
      <c r="AI25" s="20" t="s">
        <v>76</v>
      </c>
      <c r="AJ25" s="20" t="s">
        <v>76</v>
      </c>
      <c r="AK25" s="20" t="s">
        <v>76</v>
      </c>
      <c r="AL25" s="20" t="s">
        <v>76</v>
      </c>
      <c r="AM25" s="20" t="s">
        <v>76</v>
      </c>
      <c r="AN25" s="20" t="s">
        <v>76</v>
      </c>
      <c r="AO25" s="20" t="s">
        <v>76</v>
      </c>
      <c r="AP25" s="20" t="s">
        <v>76</v>
      </c>
      <c r="AQ25" s="20" t="s">
        <v>76</v>
      </c>
      <c r="AR25" s="20" t="s">
        <v>76</v>
      </c>
      <c r="AS25" s="20" t="s">
        <v>76</v>
      </c>
      <c r="AT25" s="20" t="s">
        <v>76</v>
      </c>
      <c r="AU25" s="20" t="s">
        <v>76</v>
      </c>
      <c r="AV25" s="20" t="s">
        <v>76</v>
      </c>
      <c r="AW25" s="20" t="s">
        <v>76</v>
      </c>
      <c r="AX25" s="20" t="s">
        <v>76</v>
      </c>
      <c r="AY25" s="20" t="s">
        <v>76</v>
      </c>
      <c r="AZ25" s="20" t="s">
        <v>76</v>
      </c>
      <c r="BA25" s="20" t="s">
        <v>76</v>
      </c>
      <c r="BB25" s="20" t="s">
        <v>76</v>
      </c>
      <c r="BC25" s="20" t="s">
        <v>76</v>
      </c>
      <c r="BD25" s="20" t="s">
        <v>76</v>
      </c>
      <c r="BE25" s="20" t="s">
        <v>76</v>
      </c>
      <c r="BF25" s="26"/>
      <c r="BG25" s="12"/>
      <c r="BH25" s="26"/>
      <c r="BI25" s="26"/>
      <c r="BJ25" s="26"/>
      <c r="BK25" s="26"/>
      <c r="BL25" s="26"/>
      <c r="BM25" s="26"/>
    </row>
    <row r="26" spans="1:65" x14ac:dyDescent="0.25">
      <c r="A26" s="16" t="s">
        <v>77</v>
      </c>
      <c r="B26" s="29" t="s">
        <v>78</v>
      </c>
      <c r="C26" s="18"/>
      <c r="D26" s="18"/>
      <c r="E26" s="18"/>
      <c r="F26" s="18"/>
      <c r="G26" s="19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 t="s">
        <v>76</v>
      </c>
      <c r="AA26" s="20" t="s">
        <v>76</v>
      </c>
      <c r="AB26" s="20" t="s">
        <v>76</v>
      </c>
      <c r="AC26" s="20" t="s">
        <v>76</v>
      </c>
      <c r="AD26" s="20" t="s">
        <v>76</v>
      </c>
      <c r="AE26" s="20" t="s">
        <v>76</v>
      </c>
      <c r="AF26" s="20" t="s">
        <v>76</v>
      </c>
      <c r="AG26" s="20" t="s">
        <v>76</v>
      </c>
      <c r="AH26" s="20" t="s">
        <v>76</v>
      </c>
      <c r="AI26" s="20" t="s">
        <v>76</v>
      </c>
      <c r="AJ26" s="20" t="s">
        <v>76</v>
      </c>
      <c r="AK26" s="20" t="s">
        <v>76</v>
      </c>
      <c r="AL26" s="20" t="s">
        <v>76</v>
      </c>
      <c r="AM26" s="20" t="s">
        <v>76</v>
      </c>
      <c r="AN26" s="20" t="s">
        <v>76</v>
      </c>
      <c r="AO26" s="20" t="s">
        <v>76</v>
      </c>
      <c r="AP26" s="20" t="s">
        <v>76</v>
      </c>
      <c r="AQ26" s="20" t="s">
        <v>76</v>
      </c>
      <c r="AR26" s="20" t="s">
        <v>76</v>
      </c>
      <c r="AS26" s="20" t="s">
        <v>76</v>
      </c>
      <c r="AT26" s="20" t="s">
        <v>76</v>
      </c>
      <c r="AU26" s="20" t="s">
        <v>76</v>
      </c>
      <c r="AV26" s="20" t="s">
        <v>76</v>
      </c>
      <c r="AW26" s="20" t="s">
        <v>76</v>
      </c>
      <c r="AX26" s="20" t="s">
        <v>76</v>
      </c>
      <c r="AY26" s="20" t="s">
        <v>76</v>
      </c>
      <c r="AZ26" s="20" t="s">
        <v>76</v>
      </c>
      <c r="BA26" s="20" t="s">
        <v>76</v>
      </c>
      <c r="BB26" s="20" t="s">
        <v>76</v>
      </c>
      <c r="BC26" s="20" t="s">
        <v>76</v>
      </c>
      <c r="BD26" s="20" t="s">
        <v>76</v>
      </c>
      <c r="BE26" s="20" t="s">
        <v>76</v>
      </c>
      <c r="BF26" s="11"/>
      <c r="BG26" s="22"/>
      <c r="BH26" s="11"/>
      <c r="BI26" s="11"/>
      <c r="BJ26" s="11"/>
      <c r="BK26" s="11"/>
      <c r="BL26" s="11"/>
      <c r="BM26" s="11"/>
    </row>
    <row r="27" spans="1:65" x14ac:dyDescent="0.25">
      <c r="A27" s="23" t="s">
        <v>13</v>
      </c>
      <c r="B27" s="29" t="s">
        <v>79</v>
      </c>
      <c r="C27" s="25" t="s">
        <v>15</v>
      </c>
      <c r="D27" s="25" t="s">
        <v>80</v>
      </c>
      <c r="E27" s="25" t="s">
        <v>17</v>
      </c>
      <c r="F27" s="25" t="s">
        <v>18</v>
      </c>
      <c r="G27" s="19" t="s">
        <v>19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>
        <v>174344.6</v>
      </c>
      <c r="AA27" s="20">
        <v>216764.83</v>
      </c>
      <c r="AB27" s="20">
        <v>222381.72</v>
      </c>
      <c r="AC27" s="20">
        <v>215692.87</v>
      </c>
      <c r="AD27" s="20">
        <v>224694.79</v>
      </c>
      <c r="AE27" s="20">
        <v>228986</v>
      </c>
      <c r="AF27" s="20">
        <v>234594.87</v>
      </c>
      <c r="AG27" s="20">
        <v>186062.07999999999</v>
      </c>
      <c r="AH27" s="20">
        <v>202439.14</v>
      </c>
      <c r="AI27" s="20">
        <v>194807.42</v>
      </c>
      <c r="AJ27" s="20">
        <v>159349.31</v>
      </c>
      <c r="AK27" s="20">
        <v>130795.85</v>
      </c>
      <c r="AL27" s="20">
        <v>140204.04</v>
      </c>
      <c r="AM27" s="20">
        <v>150155.48000000001</v>
      </c>
      <c r="AN27" s="20">
        <v>160588.66</v>
      </c>
      <c r="AO27" s="20">
        <v>116941.73</v>
      </c>
      <c r="AP27" s="20">
        <v>116460.86</v>
      </c>
      <c r="AQ27" s="20">
        <v>87380.82</v>
      </c>
      <c r="AR27" s="20">
        <v>101651.48</v>
      </c>
      <c r="AS27" s="20">
        <v>150972.44</v>
      </c>
      <c r="AT27" s="20">
        <v>116616.73</v>
      </c>
      <c r="AU27" s="20">
        <v>129860.86</v>
      </c>
      <c r="AV27" s="20">
        <v>159860.15</v>
      </c>
      <c r="AW27" s="20">
        <v>200793.14</v>
      </c>
      <c r="AX27" s="20">
        <v>148670.78</v>
      </c>
      <c r="AY27" s="20">
        <v>179063.4</v>
      </c>
      <c r="AZ27" s="20">
        <v>164893.35</v>
      </c>
      <c r="BA27" s="20">
        <v>207408.26</v>
      </c>
      <c r="BB27" s="20">
        <v>202718.68</v>
      </c>
      <c r="BC27" s="20">
        <v>216597.88</v>
      </c>
      <c r="BD27" s="20">
        <v>200733.72</v>
      </c>
      <c r="BE27" s="20">
        <v>222929.2</v>
      </c>
      <c r="BF27" s="11"/>
      <c r="BG27" s="22"/>
      <c r="BH27" s="11"/>
      <c r="BI27" s="11"/>
      <c r="BJ27" s="11"/>
      <c r="BK27" s="11"/>
      <c r="BL27" s="11"/>
      <c r="BM27" s="11"/>
    </row>
    <row r="28" spans="1:65" x14ac:dyDescent="0.25">
      <c r="A28" s="23" t="s">
        <v>81</v>
      </c>
      <c r="B28" s="29" t="s">
        <v>82</v>
      </c>
      <c r="C28" s="25" t="s">
        <v>15</v>
      </c>
      <c r="D28" s="25" t="s">
        <v>80</v>
      </c>
      <c r="E28" s="25" t="s">
        <v>83</v>
      </c>
      <c r="F28" s="25" t="s">
        <v>18</v>
      </c>
      <c r="G28" s="19" t="s">
        <v>19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>
        <v>28049.51</v>
      </c>
      <c r="AA28" s="20">
        <v>16993.810000000001</v>
      </c>
      <c r="AB28" s="20">
        <v>13520.75</v>
      </c>
      <c r="AC28" s="20">
        <v>13512.47</v>
      </c>
      <c r="AD28" s="20">
        <v>14493.23</v>
      </c>
      <c r="AE28" s="20">
        <v>9071.42</v>
      </c>
      <c r="AF28" s="20">
        <v>4966.58</v>
      </c>
      <c r="AG28" s="20">
        <v>2602.9899999999998</v>
      </c>
      <c r="AH28" s="20">
        <v>2910.52</v>
      </c>
      <c r="AI28" s="20">
        <v>10289.85</v>
      </c>
      <c r="AJ28" s="20">
        <v>12308.23</v>
      </c>
      <c r="AK28" s="20">
        <v>7552.52</v>
      </c>
      <c r="AL28" s="20">
        <v>7283.68</v>
      </c>
      <c r="AM28" s="20">
        <v>2806.54</v>
      </c>
      <c r="AN28" s="20">
        <v>5224.26</v>
      </c>
      <c r="AO28" s="20">
        <v>2743.82</v>
      </c>
      <c r="AP28" s="20">
        <v>391.09</v>
      </c>
      <c r="AQ28" s="20">
        <v>926.76</v>
      </c>
      <c r="AR28" s="20">
        <v>5141.04</v>
      </c>
      <c r="AS28" s="20">
        <v>229.85</v>
      </c>
      <c r="AT28" s="20">
        <v>294.29000000000002</v>
      </c>
      <c r="AU28" s="20">
        <v>0</v>
      </c>
      <c r="AV28" s="20">
        <v>27059.93</v>
      </c>
      <c r="AW28" s="20">
        <v>15410.86</v>
      </c>
      <c r="AX28" s="20">
        <v>22041.360000000001</v>
      </c>
      <c r="AY28" s="20">
        <v>4818.57</v>
      </c>
      <c r="AZ28" s="20">
        <v>0</v>
      </c>
      <c r="BA28" s="20">
        <v>3579.88</v>
      </c>
      <c r="BB28" s="20">
        <v>2584.25</v>
      </c>
      <c r="BC28" s="20">
        <v>3842.44</v>
      </c>
      <c r="BD28" s="20">
        <v>0</v>
      </c>
      <c r="BE28" s="20">
        <v>0</v>
      </c>
      <c r="BF28" s="11"/>
      <c r="BG28" s="22"/>
      <c r="BH28" s="11"/>
      <c r="BI28" s="11"/>
      <c r="BJ28" s="11"/>
      <c r="BK28" s="11"/>
      <c r="BL28" s="11"/>
      <c r="BM28" s="11"/>
    </row>
    <row r="29" spans="1:65" x14ac:dyDescent="0.25">
      <c r="A29" s="23" t="s">
        <v>84</v>
      </c>
      <c r="B29" s="29" t="s">
        <v>84</v>
      </c>
      <c r="C29" s="25" t="s">
        <v>15</v>
      </c>
      <c r="D29" s="25" t="s">
        <v>80</v>
      </c>
      <c r="E29" s="25" t="s">
        <v>85</v>
      </c>
      <c r="F29" s="25" t="s">
        <v>18</v>
      </c>
      <c r="G29" s="19" t="s">
        <v>19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>
        <v>773.49</v>
      </c>
      <c r="AA29" s="20">
        <v>625.83000000000004</v>
      </c>
      <c r="AB29" s="20">
        <v>616.35</v>
      </c>
      <c r="AC29" s="20">
        <v>927.5</v>
      </c>
      <c r="AD29" s="20">
        <v>683.47</v>
      </c>
      <c r="AE29" s="20">
        <v>659.18</v>
      </c>
      <c r="AF29" s="20">
        <v>594.23</v>
      </c>
      <c r="AG29" s="20">
        <v>393.9</v>
      </c>
      <c r="AH29" s="20">
        <v>643.22</v>
      </c>
      <c r="AI29" s="20">
        <v>219.37</v>
      </c>
      <c r="AJ29" s="20">
        <v>369.61</v>
      </c>
      <c r="AK29" s="20">
        <v>326.05</v>
      </c>
      <c r="AL29" s="20">
        <v>149.27000000000001</v>
      </c>
      <c r="AM29" s="20">
        <v>103.13</v>
      </c>
      <c r="AN29" s="20">
        <v>203.5</v>
      </c>
      <c r="AO29" s="20">
        <v>270.48</v>
      </c>
      <c r="AP29" s="20">
        <v>193.29</v>
      </c>
      <c r="AQ29" s="20">
        <v>278.76</v>
      </c>
      <c r="AR29" s="20">
        <v>654.95000000000005</v>
      </c>
      <c r="AS29" s="20">
        <v>208.93</v>
      </c>
      <c r="AT29" s="20">
        <v>334.28</v>
      </c>
      <c r="AU29" s="20">
        <v>356.96</v>
      </c>
      <c r="AV29" s="20">
        <v>190.21</v>
      </c>
      <c r="AW29" s="20">
        <v>837.61</v>
      </c>
      <c r="AX29" s="20">
        <v>825.24</v>
      </c>
      <c r="AY29" s="20">
        <v>1197.4100000000001</v>
      </c>
      <c r="AZ29" s="20">
        <v>1449.41</v>
      </c>
      <c r="BA29" s="20">
        <v>1622.41</v>
      </c>
      <c r="BB29" s="20">
        <v>946.68</v>
      </c>
      <c r="BC29" s="20">
        <v>762.08</v>
      </c>
      <c r="BD29" s="20">
        <v>570.72</v>
      </c>
      <c r="BE29" s="20">
        <v>997.6</v>
      </c>
      <c r="BF29" s="11"/>
      <c r="BG29" s="22"/>
      <c r="BH29" s="11"/>
      <c r="BI29" s="11"/>
      <c r="BJ29" s="11"/>
      <c r="BK29" s="11"/>
      <c r="BL29" s="11"/>
      <c r="BM29" s="11"/>
    </row>
    <row r="30" spans="1:65" x14ac:dyDescent="0.25">
      <c r="A30" s="23" t="s">
        <v>86</v>
      </c>
      <c r="B30" s="29" t="s">
        <v>87</v>
      </c>
      <c r="C30" s="25" t="s">
        <v>15</v>
      </c>
      <c r="D30" s="25" t="s">
        <v>80</v>
      </c>
      <c r="E30" s="25" t="s">
        <v>88</v>
      </c>
      <c r="F30" s="25" t="s">
        <v>18</v>
      </c>
      <c r="G30" s="19" t="s">
        <v>19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0">
        <v>0</v>
      </c>
      <c r="BF30" s="11"/>
      <c r="BG30" s="22"/>
      <c r="BH30" s="11"/>
      <c r="BI30" s="11"/>
      <c r="BJ30" s="11"/>
      <c r="BK30" s="11"/>
      <c r="BL30" s="11"/>
      <c r="BM30" s="11"/>
    </row>
    <row r="31" spans="1:65" x14ac:dyDescent="0.25">
      <c r="A31" s="23" t="s">
        <v>89</v>
      </c>
      <c r="B31" s="29" t="s">
        <v>90</v>
      </c>
      <c r="C31" s="25" t="s">
        <v>15</v>
      </c>
      <c r="D31" s="25" t="s">
        <v>80</v>
      </c>
      <c r="E31" s="25" t="s">
        <v>91</v>
      </c>
      <c r="F31" s="25" t="s">
        <v>18</v>
      </c>
      <c r="G31" s="19" t="s">
        <v>19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>
        <v>182.45</v>
      </c>
      <c r="AA31" s="20">
        <v>126.97</v>
      </c>
      <c r="AB31" s="20">
        <v>314.77</v>
      </c>
      <c r="AC31" s="20">
        <v>152.01</v>
      </c>
      <c r="AD31" s="20">
        <v>136.33000000000001</v>
      </c>
      <c r="AE31" s="20">
        <v>148.80000000000001</v>
      </c>
      <c r="AF31" s="20">
        <v>125.29</v>
      </c>
      <c r="AG31" s="20">
        <v>168.92</v>
      </c>
      <c r="AH31" s="20">
        <v>131.36000000000001</v>
      </c>
      <c r="AI31" s="20">
        <v>114.97</v>
      </c>
      <c r="AJ31" s="20">
        <v>94.1</v>
      </c>
      <c r="AK31" s="20">
        <v>62.16</v>
      </c>
      <c r="AL31" s="20">
        <v>73.55</v>
      </c>
      <c r="AM31" s="20">
        <v>117.8</v>
      </c>
      <c r="AN31" s="20">
        <v>66.83</v>
      </c>
      <c r="AO31" s="20">
        <v>89.94</v>
      </c>
      <c r="AP31" s="20">
        <v>140.44</v>
      </c>
      <c r="AQ31" s="20">
        <v>80.73</v>
      </c>
      <c r="AR31" s="20">
        <v>98.92</v>
      </c>
      <c r="AS31" s="20">
        <v>107.91</v>
      </c>
      <c r="AT31" s="20">
        <v>109.25</v>
      </c>
      <c r="AU31" s="20">
        <v>53.46</v>
      </c>
      <c r="AV31" s="20">
        <v>50.19</v>
      </c>
      <c r="AW31" s="20">
        <v>54.61</v>
      </c>
      <c r="AX31" s="20">
        <v>68.849999999999994</v>
      </c>
      <c r="AY31" s="20">
        <v>103.9</v>
      </c>
      <c r="AZ31" s="20">
        <v>115.34</v>
      </c>
      <c r="BA31" s="20">
        <v>16.7</v>
      </c>
      <c r="BB31" s="20">
        <v>87.85</v>
      </c>
      <c r="BC31" s="20">
        <v>46.99</v>
      </c>
      <c r="BD31" s="20">
        <v>62.54</v>
      </c>
      <c r="BE31" s="20">
        <v>12.44</v>
      </c>
      <c r="BF31" s="11"/>
      <c r="BG31" s="22"/>
      <c r="BH31" s="11"/>
      <c r="BI31" s="11"/>
      <c r="BJ31" s="11"/>
      <c r="BK31" s="11"/>
      <c r="BL31" s="11"/>
      <c r="BM31" s="11"/>
    </row>
    <row r="32" spans="1:65" x14ac:dyDescent="0.25">
      <c r="A32" s="23" t="s">
        <v>92</v>
      </c>
      <c r="B32" s="29" t="s">
        <v>93</v>
      </c>
      <c r="C32" s="25" t="s">
        <v>15</v>
      </c>
      <c r="D32" s="25" t="s">
        <v>80</v>
      </c>
      <c r="E32" s="25" t="s">
        <v>94</v>
      </c>
      <c r="F32" s="25" t="s">
        <v>18</v>
      </c>
      <c r="G32" s="19" t="s">
        <v>19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>
        <v>29691.47</v>
      </c>
      <c r="AA32" s="20">
        <v>30515.51</v>
      </c>
      <c r="AB32" s="20">
        <v>35309.74</v>
      </c>
      <c r="AC32" s="20">
        <v>39208.97</v>
      </c>
      <c r="AD32" s="20">
        <v>46101</v>
      </c>
      <c r="AE32" s="20">
        <v>32850.129999999997</v>
      </c>
      <c r="AF32" s="20">
        <v>40719.64</v>
      </c>
      <c r="AG32" s="20">
        <v>50269.8</v>
      </c>
      <c r="AH32" s="20">
        <v>44556.19</v>
      </c>
      <c r="AI32" s="20">
        <v>40948.58</v>
      </c>
      <c r="AJ32" s="20">
        <v>44406.04</v>
      </c>
      <c r="AK32" s="20">
        <v>45176.54</v>
      </c>
      <c r="AL32" s="20">
        <v>43932.639999999999</v>
      </c>
      <c r="AM32" s="20">
        <v>38079.360000000001</v>
      </c>
      <c r="AN32" s="20">
        <v>38390.550000000003</v>
      </c>
      <c r="AO32" s="20">
        <v>45331.42</v>
      </c>
      <c r="AP32" s="20">
        <v>40106.11</v>
      </c>
      <c r="AQ32" s="20">
        <v>42782.53</v>
      </c>
      <c r="AR32" s="20">
        <v>36238.660000000003</v>
      </c>
      <c r="AS32" s="20">
        <v>32186.43</v>
      </c>
      <c r="AT32" s="20">
        <v>31005.87</v>
      </c>
      <c r="AU32" s="20">
        <v>28162.63</v>
      </c>
      <c r="AV32" s="20">
        <v>30209.19</v>
      </c>
      <c r="AW32" s="20">
        <v>27557.34</v>
      </c>
      <c r="AX32" s="20">
        <v>28188.06</v>
      </c>
      <c r="AY32" s="20">
        <v>29237.62</v>
      </c>
      <c r="AZ32" s="20">
        <v>21654.39</v>
      </c>
      <c r="BA32" s="20">
        <v>17099.439999999999</v>
      </c>
      <c r="BB32" s="20">
        <v>18738.330000000002</v>
      </c>
      <c r="BC32" s="20">
        <v>20220.55</v>
      </c>
      <c r="BD32" s="20">
        <v>19384.82</v>
      </c>
      <c r="BE32" s="20">
        <v>14658.59</v>
      </c>
      <c r="BF32" s="11"/>
      <c r="BG32" s="22"/>
    </row>
    <row r="33" spans="1:59" x14ac:dyDescent="0.25">
      <c r="A33" s="23" t="s">
        <v>95</v>
      </c>
      <c r="B33" s="29" t="s">
        <v>95</v>
      </c>
      <c r="C33" s="25" t="s">
        <v>15</v>
      </c>
      <c r="D33" s="25" t="s">
        <v>80</v>
      </c>
      <c r="E33" s="25" t="s">
        <v>96</v>
      </c>
      <c r="F33" s="25" t="s">
        <v>18</v>
      </c>
      <c r="G33" s="19" t="s">
        <v>19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>
        <v>0</v>
      </c>
      <c r="AG33" s="20">
        <v>0</v>
      </c>
      <c r="AH33" s="20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20">
        <v>0</v>
      </c>
      <c r="AO33" s="20">
        <v>0</v>
      </c>
      <c r="AP33" s="20">
        <v>0</v>
      </c>
      <c r="AQ33" s="20">
        <v>0</v>
      </c>
      <c r="AR33" s="20">
        <v>0</v>
      </c>
      <c r="AS33" s="20">
        <v>0</v>
      </c>
      <c r="AT33" s="20">
        <v>0</v>
      </c>
      <c r="AU33" s="20">
        <v>0</v>
      </c>
      <c r="AV33" s="20">
        <v>0</v>
      </c>
      <c r="AW33" s="20">
        <v>0</v>
      </c>
      <c r="AX33" s="20">
        <v>0</v>
      </c>
      <c r="AY33" s="20">
        <v>0</v>
      </c>
      <c r="AZ33" s="20">
        <v>0</v>
      </c>
      <c r="BA33" s="20">
        <v>0</v>
      </c>
      <c r="BB33" s="20">
        <v>0</v>
      </c>
      <c r="BC33" s="20">
        <v>0</v>
      </c>
      <c r="BD33" s="20">
        <v>0</v>
      </c>
      <c r="BE33" s="20">
        <v>0</v>
      </c>
      <c r="BF33" s="11"/>
      <c r="BG33" s="22"/>
    </row>
    <row r="34" spans="1:59" x14ac:dyDescent="0.25">
      <c r="A34" s="23" t="s">
        <v>97</v>
      </c>
      <c r="B34" s="29" t="s">
        <v>98</v>
      </c>
      <c r="C34" s="25" t="s">
        <v>15</v>
      </c>
      <c r="D34" s="25" t="s">
        <v>80</v>
      </c>
      <c r="E34" s="25" t="s">
        <v>99</v>
      </c>
      <c r="F34" s="25" t="s">
        <v>18</v>
      </c>
      <c r="G34" s="19" t="s">
        <v>19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>
        <v>1040.0999999999999</v>
      </c>
      <c r="AA34" s="20">
        <v>183.01</v>
      </c>
      <c r="AB34" s="20">
        <v>41.76</v>
      </c>
      <c r="AC34" s="20">
        <v>86.86</v>
      </c>
      <c r="AD34" s="20">
        <v>2619.7399999999998</v>
      </c>
      <c r="AE34" s="20">
        <v>0</v>
      </c>
      <c r="AF34" s="20">
        <v>0</v>
      </c>
      <c r="AG34" s="20">
        <v>0</v>
      </c>
      <c r="AH34" s="20">
        <v>0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20">
        <v>0</v>
      </c>
      <c r="AW34" s="20">
        <v>0</v>
      </c>
      <c r="AX34" s="20">
        <v>0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0">
        <v>0</v>
      </c>
      <c r="BF34" s="11"/>
      <c r="BG34" s="22"/>
    </row>
    <row r="35" spans="1:59" x14ac:dyDescent="0.25">
      <c r="A35" s="23" t="s">
        <v>100</v>
      </c>
      <c r="B35" s="29" t="s">
        <v>100</v>
      </c>
      <c r="C35" s="25" t="s">
        <v>15</v>
      </c>
      <c r="D35" s="25" t="s">
        <v>80</v>
      </c>
      <c r="E35" s="25" t="s">
        <v>101</v>
      </c>
      <c r="F35" s="25" t="s">
        <v>18</v>
      </c>
      <c r="G35" s="19" t="s">
        <v>19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>
        <v>22449.45</v>
      </c>
      <c r="AA35" s="20">
        <v>26358.04</v>
      </c>
      <c r="AB35" s="20">
        <v>25127.13</v>
      </c>
      <c r="AC35" s="20">
        <v>24800.46</v>
      </c>
      <c r="AD35" s="20">
        <v>23517.94</v>
      </c>
      <c r="AE35" s="20">
        <v>22746.29</v>
      </c>
      <c r="AF35" s="20">
        <v>16274.78</v>
      </c>
      <c r="AG35" s="20">
        <v>19278.54</v>
      </c>
      <c r="AH35" s="20">
        <v>31721.97</v>
      </c>
      <c r="AI35" s="20">
        <v>23169.21</v>
      </c>
      <c r="AJ35" s="20">
        <v>29325.4</v>
      </c>
      <c r="AK35" s="20">
        <v>34780.89</v>
      </c>
      <c r="AL35" s="20">
        <v>24820.65</v>
      </c>
      <c r="AM35" s="20">
        <v>22975.27</v>
      </c>
      <c r="AN35" s="20">
        <v>30841.26</v>
      </c>
      <c r="AO35" s="20">
        <v>42218.32</v>
      </c>
      <c r="AP35" s="20">
        <v>25986.34</v>
      </c>
      <c r="AQ35" s="20">
        <v>32113.13</v>
      </c>
      <c r="AR35" s="20">
        <v>45045.64</v>
      </c>
      <c r="AS35" s="20">
        <v>36109.910000000003</v>
      </c>
      <c r="AT35" s="20">
        <v>35348.94</v>
      </c>
      <c r="AU35" s="20">
        <v>36272.04</v>
      </c>
      <c r="AV35" s="20">
        <v>29708.38</v>
      </c>
      <c r="AW35" s="20">
        <v>34571.99</v>
      </c>
      <c r="AX35" s="20">
        <v>32459.11</v>
      </c>
      <c r="AY35" s="20">
        <v>39059.69</v>
      </c>
      <c r="AZ35" s="20">
        <v>46091.45</v>
      </c>
      <c r="BA35" s="20">
        <v>40316.36</v>
      </c>
      <c r="BB35" s="20">
        <v>40967.879999999997</v>
      </c>
      <c r="BC35" s="20">
        <v>43961.24</v>
      </c>
      <c r="BD35" s="20">
        <v>23113.74</v>
      </c>
      <c r="BE35" s="20">
        <v>14069.47</v>
      </c>
      <c r="BF35" s="11"/>
      <c r="BG35" s="22"/>
    </row>
    <row r="36" spans="1:59" x14ac:dyDescent="0.25">
      <c r="A36" s="23" t="s">
        <v>102</v>
      </c>
      <c r="B36" s="29" t="s">
        <v>103</v>
      </c>
      <c r="C36" s="25" t="s">
        <v>15</v>
      </c>
      <c r="D36" s="25" t="s">
        <v>80</v>
      </c>
      <c r="E36" s="25" t="s">
        <v>104</v>
      </c>
      <c r="F36" s="25" t="s">
        <v>18</v>
      </c>
      <c r="G36" s="19" t="s">
        <v>19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>
        <v>70302.100000000006</v>
      </c>
      <c r="AA36" s="20">
        <v>68949.56</v>
      </c>
      <c r="AB36" s="20">
        <v>63309.57</v>
      </c>
      <c r="AC36" s="20">
        <v>73006.009999999995</v>
      </c>
      <c r="AD36" s="20">
        <v>84021.47</v>
      </c>
      <c r="AE36" s="20">
        <v>62310.89</v>
      </c>
      <c r="AF36" s="20">
        <v>58130.34</v>
      </c>
      <c r="AG36" s="20">
        <v>83766.740000000005</v>
      </c>
      <c r="AH36" s="20">
        <v>93858.84</v>
      </c>
      <c r="AI36" s="20">
        <v>83039.05</v>
      </c>
      <c r="AJ36" s="20">
        <v>84708.09</v>
      </c>
      <c r="AK36" s="20">
        <v>78348.88</v>
      </c>
      <c r="AL36" s="20">
        <v>73362.94</v>
      </c>
      <c r="AM36" s="20">
        <v>82301.53</v>
      </c>
      <c r="AN36" s="20">
        <v>78409.31</v>
      </c>
      <c r="AO36" s="20">
        <v>89897.26</v>
      </c>
      <c r="AP36" s="20">
        <v>102965.8</v>
      </c>
      <c r="AQ36" s="20">
        <v>90761.89</v>
      </c>
      <c r="AR36" s="20">
        <v>111837.93</v>
      </c>
      <c r="AS36" s="20">
        <v>88331.75</v>
      </c>
      <c r="AT36" s="20">
        <v>94765.32</v>
      </c>
      <c r="AU36" s="20">
        <v>93540.09</v>
      </c>
      <c r="AV36" s="20">
        <v>78131.360000000001</v>
      </c>
      <c r="AW36" s="20">
        <v>102228.3</v>
      </c>
      <c r="AX36" s="20">
        <v>112518.85</v>
      </c>
      <c r="AY36" s="20">
        <v>158674.69</v>
      </c>
      <c r="AZ36" s="20">
        <v>160090.32999999999</v>
      </c>
      <c r="BA36" s="20">
        <v>116635.31</v>
      </c>
      <c r="BB36" s="20">
        <v>102311.53</v>
      </c>
      <c r="BC36" s="20">
        <v>115544.17</v>
      </c>
      <c r="BD36" s="20">
        <v>97345.5</v>
      </c>
      <c r="BE36" s="20">
        <v>73430.149999999994</v>
      </c>
      <c r="BF36" s="11"/>
      <c r="BG36" s="22"/>
    </row>
    <row r="37" spans="1:59" x14ac:dyDescent="0.25">
      <c r="A37" s="23" t="s">
        <v>105</v>
      </c>
      <c r="B37" s="29" t="s">
        <v>106</v>
      </c>
      <c r="C37" s="25" t="s">
        <v>15</v>
      </c>
      <c r="D37" s="25" t="s">
        <v>80</v>
      </c>
      <c r="E37" s="25" t="s">
        <v>107</v>
      </c>
      <c r="F37" s="25" t="s">
        <v>18</v>
      </c>
      <c r="G37" s="19" t="s">
        <v>19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>
        <v>13080.95</v>
      </c>
      <c r="AA37" s="20">
        <v>16766.48</v>
      </c>
      <c r="AB37" s="20">
        <v>22099.16</v>
      </c>
      <c r="AC37" s="20">
        <v>34738.79</v>
      </c>
      <c r="AD37" s="20">
        <v>50522.22</v>
      </c>
      <c r="AE37" s="20">
        <v>32246.27</v>
      </c>
      <c r="AF37" s="20">
        <v>38276</v>
      </c>
      <c r="AG37" s="20">
        <v>32831.99</v>
      </c>
      <c r="AH37" s="20">
        <v>36618.74</v>
      </c>
      <c r="AI37" s="20">
        <v>26635.87</v>
      </c>
      <c r="AJ37" s="20">
        <v>30446.2</v>
      </c>
      <c r="AK37" s="20">
        <v>29905.919999999998</v>
      </c>
      <c r="AL37" s="20">
        <v>26955.06</v>
      </c>
      <c r="AM37" s="20">
        <v>37489.83</v>
      </c>
      <c r="AN37" s="20">
        <v>36520.89</v>
      </c>
      <c r="AO37" s="20">
        <v>48749.59</v>
      </c>
      <c r="AP37" s="20">
        <v>45106.01</v>
      </c>
      <c r="AQ37" s="20">
        <v>60603.22</v>
      </c>
      <c r="AR37" s="20">
        <v>80640.94</v>
      </c>
      <c r="AS37" s="20">
        <v>49297.599999999999</v>
      </c>
      <c r="AT37" s="20">
        <v>103035.51</v>
      </c>
      <c r="AU37" s="20">
        <v>82918.600000000006</v>
      </c>
      <c r="AV37" s="20">
        <v>70111.86</v>
      </c>
      <c r="AW37" s="20">
        <v>120033.47</v>
      </c>
      <c r="AX37" s="20">
        <v>134802.07</v>
      </c>
      <c r="AY37" s="20">
        <v>157448.71</v>
      </c>
      <c r="AZ37" s="20">
        <v>138704.82999999999</v>
      </c>
      <c r="BA37" s="20">
        <v>39857.24</v>
      </c>
      <c r="BB37" s="20">
        <v>73011.47</v>
      </c>
      <c r="BC37" s="20">
        <v>98861.9</v>
      </c>
      <c r="BD37" s="20">
        <v>132237.91</v>
      </c>
      <c r="BE37" s="20">
        <v>75661.56</v>
      </c>
      <c r="BF37" s="11"/>
      <c r="BG37" s="22"/>
    </row>
    <row r="38" spans="1:59" x14ac:dyDescent="0.25">
      <c r="A38" s="23" t="s">
        <v>108</v>
      </c>
      <c r="B38" s="29" t="s">
        <v>109</v>
      </c>
      <c r="C38" s="25" t="s">
        <v>15</v>
      </c>
      <c r="D38" s="25" t="s">
        <v>80</v>
      </c>
      <c r="E38" s="25" t="s">
        <v>110</v>
      </c>
      <c r="F38" s="25" t="s">
        <v>18</v>
      </c>
      <c r="G38" s="19" t="s">
        <v>19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>
        <v>4514.13</v>
      </c>
      <c r="AA38" s="20">
        <v>4447.21</v>
      </c>
      <c r="AB38" s="20">
        <v>4809.1000000000004</v>
      </c>
      <c r="AC38" s="20">
        <v>8534.17</v>
      </c>
      <c r="AD38" s="20">
        <v>11884.87</v>
      </c>
      <c r="AE38" s="20">
        <v>5851.04</v>
      </c>
      <c r="AF38" s="20">
        <v>6469</v>
      </c>
      <c r="AG38" s="20">
        <v>6497.79</v>
      </c>
      <c r="AH38" s="20">
        <v>6566.96</v>
      </c>
      <c r="AI38" s="20">
        <v>7022.99</v>
      </c>
      <c r="AJ38" s="20">
        <v>7334.41</v>
      </c>
      <c r="AK38" s="20">
        <v>9374.66</v>
      </c>
      <c r="AL38" s="20">
        <v>8413.6299999999992</v>
      </c>
      <c r="AM38" s="20">
        <v>9016.51</v>
      </c>
      <c r="AN38" s="20">
        <v>7201.62</v>
      </c>
      <c r="AO38" s="20">
        <v>9344.4500000000007</v>
      </c>
      <c r="AP38" s="20">
        <v>7551.42</v>
      </c>
      <c r="AQ38" s="20">
        <v>10258.76</v>
      </c>
      <c r="AR38" s="20">
        <v>9241.2099999999991</v>
      </c>
      <c r="AS38" s="20">
        <v>5143.54</v>
      </c>
      <c r="AT38" s="20">
        <v>3744.67</v>
      </c>
      <c r="AU38" s="20">
        <v>8014.41</v>
      </c>
      <c r="AV38" s="20">
        <v>6163.19</v>
      </c>
      <c r="AW38" s="20">
        <v>5639</v>
      </c>
      <c r="AX38" s="20">
        <v>9087.91</v>
      </c>
      <c r="AY38" s="20">
        <v>5544.27</v>
      </c>
      <c r="AZ38" s="20">
        <v>7660.72</v>
      </c>
      <c r="BA38" s="20">
        <v>7187.27</v>
      </c>
      <c r="BB38" s="20">
        <v>5899.31</v>
      </c>
      <c r="BC38" s="20">
        <v>8538.23</v>
      </c>
      <c r="BD38" s="20">
        <v>7033.16</v>
      </c>
      <c r="BE38" s="20">
        <v>7537.04</v>
      </c>
      <c r="BF38" s="11"/>
      <c r="BG38" s="22"/>
    </row>
    <row r="39" spans="1:59" x14ac:dyDescent="0.25">
      <c r="A39" s="23" t="s">
        <v>111</v>
      </c>
      <c r="B39" s="29" t="s">
        <v>111</v>
      </c>
      <c r="C39" s="25" t="s">
        <v>15</v>
      </c>
      <c r="D39" s="25" t="s">
        <v>80</v>
      </c>
      <c r="E39" s="25" t="s">
        <v>112</v>
      </c>
      <c r="F39" s="25" t="s">
        <v>18</v>
      </c>
      <c r="G39" s="19" t="s">
        <v>19</v>
      </c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24888.400000000001</v>
      </c>
      <c r="AF39" s="20">
        <v>36698.67</v>
      </c>
      <c r="AG39" s="20">
        <v>41606.6</v>
      </c>
      <c r="AH39" s="20">
        <v>33376.629999999997</v>
      </c>
      <c r="AI39" s="20">
        <v>33079.019999999997</v>
      </c>
      <c r="AJ39" s="20">
        <v>33542.86</v>
      </c>
      <c r="AK39" s="20">
        <v>33459.599999999999</v>
      </c>
      <c r="AL39" s="20">
        <v>19583.490000000002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0</v>
      </c>
      <c r="AY39" s="20">
        <v>0</v>
      </c>
      <c r="AZ39" s="20">
        <v>0</v>
      </c>
      <c r="BA39" s="20">
        <v>0</v>
      </c>
      <c r="BB39" s="20">
        <v>0</v>
      </c>
      <c r="BC39" s="20">
        <v>0</v>
      </c>
      <c r="BD39" s="20">
        <v>0</v>
      </c>
      <c r="BE39" s="20">
        <v>0</v>
      </c>
      <c r="BF39" s="11"/>
      <c r="BG39" s="22"/>
    </row>
    <row r="40" spans="1:59" x14ac:dyDescent="0.25">
      <c r="A40" s="23" t="s">
        <v>113</v>
      </c>
      <c r="B40" s="29" t="s">
        <v>114</v>
      </c>
      <c r="C40" s="25" t="s">
        <v>15</v>
      </c>
      <c r="D40" s="25" t="s">
        <v>80</v>
      </c>
      <c r="E40" s="25" t="s">
        <v>115</v>
      </c>
      <c r="F40" s="25" t="s">
        <v>18</v>
      </c>
      <c r="G40" s="19" t="s">
        <v>19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>
        <v>1051.3499999999999</v>
      </c>
      <c r="AA40" s="20">
        <v>1005.33</v>
      </c>
      <c r="AB40" s="20">
        <v>918.42</v>
      </c>
      <c r="AC40" s="20">
        <v>1035.95</v>
      </c>
      <c r="AD40" s="20">
        <v>934.42</v>
      </c>
      <c r="AE40" s="20">
        <v>977.18</v>
      </c>
      <c r="AF40" s="20">
        <v>1227.96</v>
      </c>
      <c r="AG40" s="20">
        <v>1005.07</v>
      </c>
      <c r="AH40" s="20">
        <v>949.52</v>
      </c>
      <c r="AI40" s="20">
        <v>1105.5999999999999</v>
      </c>
      <c r="AJ40" s="20">
        <v>1153.32</v>
      </c>
      <c r="AK40" s="20">
        <v>938.25</v>
      </c>
      <c r="AL40" s="20">
        <v>811.88</v>
      </c>
      <c r="AM40" s="20">
        <v>885.53</v>
      </c>
      <c r="AN40" s="20">
        <v>677.43</v>
      </c>
      <c r="AO40" s="20">
        <v>905.24</v>
      </c>
      <c r="AP40" s="20">
        <v>566.55999999999995</v>
      </c>
      <c r="AQ40" s="20">
        <v>414.34</v>
      </c>
      <c r="AR40" s="20">
        <v>406.63</v>
      </c>
      <c r="AS40" s="20">
        <v>456.3</v>
      </c>
      <c r="AT40" s="20">
        <v>436.34</v>
      </c>
      <c r="AU40" s="20">
        <v>438.83</v>
      </c>
      <c r="AV40" s="20">
        <v>461.86</v>
      </c>
      <c r="AW40" s="20">
        <v>508.22</v>
      </c>
      <c r="AX40" s="20">
        <v>416</v>
      </c>
      <c r="AY40" s="20">
        <v>418.95</v>
      </c>
      <c r="AZ40" s="20">
        <v>438.89</v>
      </c>
      <c r="BA40" s="20">
        <v>323.38</v>
      </c>
      <c r="BB40" s="20">
        <v>299.97000000000003</v>
      </c>
      <c r="BC40" s="20">
        <v>366.98</v>
      </c>
      <c r="BD40" s="20">
        <v>404.18</v>
      </c>
      <c r="BE40" s="20">
        <v>503.46</v>
      </c>
      <c r="BF40" s="11"/>
      <c r="BG40" s="22"/>
    </row>
    <row r="41" spans="1:59" x14ac:dyDescent="0.25">
      <c r="A41" s="23" t="s">
        <v>116</v>
      </c>
      <c r="B41" s="29" t="s">
        <v>117</v>
      </c>
      <c r="C41" s="25" t="s">
        <v>15</v>
      </c>
      <c r="D41" s="25" t="s">
        <v>80</v>
      </c>
      <c r="E41" s="25" t="s">
        <v>118</v>
      </c>
      <c r="F41" s="25" t="s">
        <v>18</v>
      </c>
      <c r="G41" s="19" t="s">
        <v>19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>
        <v>3731.1</v>
      </c>
      <c r="AA41" s="20">
        <v>3659.58</v>
      </c>
      <c r="AB41" s="20">
        <v>3523.13</v>
      </c>
      <c r="AC41" s="20">
        <v>3628.83</v>
      </c>
      <c r="AD41" s="20">
        <v>4384.71</v>
      </c>
      <c r="AE41" s="20">
        <v>4340.08</v>
      </c>
      <c r="AF41" s="20">
        <v>3629.25</v>
      </c>
      <c r="AG41" s="20">
        <v>3496.1</v>
      </c>
      <c r="AH41" s="20">
        <v>3450.21</v>
      </c>
      <c r="AI41" s="20">
        <v>3181.63</v>
      </c>
      <c r="AJ41" s="20">
        <v>3327.76</v>
      </c>
      <c r="AK41" s="20">
        <v>3121.39</v>
      </c>
      <c r="AL41" s="20">
        <v>3097.88</v>
      </c>
      <c r="AM41" s="20">
        <v>2610.64</v>
      </c>
      <c r="AN41" s="20">
        <v>2596.35</v>
      </c>
      <c r="AO41" s="20">
        <v>2615.59</v>
      </c>
      <c r="AP41" s="20">
        <v>2659.02</v>
      </c>
      <c r="AQ41" s="20">
        <v>2678.96</v>
      </c>
      <c r="AR41" s="20">
        <v>2514</v>
      </c>
      <c r="AS41" s="20">
        <v>2304.5</v>
      </c>
      <c r="AT41" s="20">
        <v>2326.29</v>
      </c>
      <c r="AU41" s="20">
        <v>2326.29</v>
      </c>
      <c r="AV41" s="20">
        <v>2326.29</v>
      </c>
      <c r="AW41" s="20">
        <v>2326.29</v>
      </c>
      <c r="AX41" s="20">
        <v>2326.29</v>
      </c>
      <c r="AY41" s="20">
        <v>2326.29</v>
      </c>
      <c r="AZ41" s="20">
        <v>2326.29</v>
      </c>
      <c r="BA41" s="20">
        <v>2326.29</v>
      </c>
      <c r="BB41" s="20">
        <v>2326.29</v>
      </c>
      <c r="BC41" s="20">
        <v>2326.29</v>
      </c>
      <c r="BD41" s="20">
        <v>2326.29</v>
      </c>
      <c r="BE41" s="20">
        <v>2326.29</v>
      </c>
      <c r="BF41" s="11"/>
      <c r="BG41" s="22"/>
    </row>
    <row r="42" spans="1:59" x14ac:dyDescent="0.25">
      <c r="A42" s="23" t="s">
        <v>119</v>
      </c>
      <c r="B42" s="29" t="s">
        <v>119</v>
      </c>
      <c r="C42" s="25" t="s">
        <v>15</v>
      </c>
      <c r="D42" s="25" t="s">
        <v>80</v>
      </c>
      <c r="E42" s="25" t="s">
        <v>120</v>
      </c>
      <c r="F42" s="25" t="s">
        <v>18</v>
      </c>
      <c r="G42" s="19" t="s">
        <v>19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>
        <v>7932.02</v>
      </c>
      <c r="AA42" s="20">
        <v>8096.59</v>
      </c>
      <c r="AB42" s="20">
        <v>9025.49</v>
      </c>
      <c r="AC42" s="20">
        <v>9039.3799999999992</v>
      </c>
      <c r="AD42" s="20">
        <v>8880.73</v>
      </c>
      <c r="AE42" s="20">
        <v>9202.64</v>
      </c>
      <c r="AF42" s="20">
        <v>9068.15</v>
      </c>
      <c r="AG42" s="20">
        <v>9650.74</v>
      </c>
      <c r="AH42" s="20">
        <v>8227.02</v>
      </c>
      <c r="AI42" s="20">
        <v>9456.8799999999992</v>
      </c>
      <c r="AJ42" s="20">
        <v>9254.77</v>
      </c>
      <c r="AK42" s="20">
        <v>7061.52</v>
      </c>
      <c r="AL42" s="20">
        <v>7473.56</v>
      </c>
      <c r="AM42" s="20">
        <v>8061.33</v>
      </c>
      <c r="AN42" s="20">
        <v>9134.58</v>
      </c>
      <c r="AO42" s="20">
        <v>9040.89</v>
      </c>
      <c r="AP42" s="20">
        <v>8924.1200000000008</v>
      </c>
      <c r="AQ42" s="20">
        <v>10580.99</v>
      </c>
      <c r="AR42" s="20">
        <v>8321.34</v>
      </c>
      <c r="AS42" s="20">
        <v>8180.33</v>
      </c>
      <c r="AT42" s="20">
        <v>8838.15</v>
      </c>
      <c r="AU42" s="20">
        <v>9859.1</v>
      </c>
      <c r="AV42" s="20">
        <v>9085.27</v>
      </c>
      <c r="AW42" s="20">
        <v>8679.07</v>
      </c>
      <c r="AX42" s="20">
        <v>8222.2800000000007</v>
      </c>
      <c r="AY42" s="20">
        <v>7962.23</v>
      </c>
      <c r="AZ42" s="20">
        <v>7976.12</v>
      </c>
      <c r="BA42" s="20">
        <v>7873.12</v>
      </c>
      <c r="BB42" s="20">
        <v>7716.82</v>
      </c>
      <c r="BC42" s="20">
        <v>6239.61</v>
      </c>
      <c r="BD42" s="20">
        <v>6993.46</v>
      </c>
      <c r="BE42" s="20">
        <v>6719.79</v>
      </c>
      <c r="BF42" s="11"/>
      <c r="BG42" s="22"/>
    </row>
    <row r="43" spans="1:59" x14ac:dyDescent="0.25">
      <c r="A43" s="23" t="s">
        <v>23</v>
      </c>
      <c r="B43" s="29" t="s">
        <v>24</v>
      </c>
      <c r="C43" s="25" t="s">
        <v>15</v>
      </c>
      <c r="D43" s="25" t="s">
        <v>80</v>
      </c>
      <c r="E43" s="25" t="s">
        <v>25</v>
      </c>
      <c r="F43" s="25" t="s">
        <v>18</v>
      </c>
      <c r="G43" s="19" t="s">
        <v>19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  <c r="AH43" s="20">
        <v>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20">
        <v>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5695.08</v>
      </c>
      <c r="AU43" s="20">
        <v>31470.65</v>
      </c>
      <c r="AV43" s="20">
        <v>34405.300000000003</v>
      </c>
      <c r="AW43" s="20">
        <v>50386.06</v>
      </c>
      <c r="AX43" s="20">
        <v>23421.61</v>
      </c>
      <c r="AY43" s="20">
        <v>24743.29</v>
      </c>
      <c r="AZ43" s="20">
        <v>25616.33</v>
      </c>
      <c r="BA43" s="20">
        <v>19445.53</v>
      </c>
      <c r="BB43" s="20">
        <v>14522.53</v>
      </c>
      <c r="BC43" s="20">
        <v>41782.21</v>
      </c>
      <c r="BD43" s="20">
        <v>92657.75</v>
      </c>
      <c r="BE43" s="20">
        <v>86760.320000000007</v>
      </c>
      <c r="BF43" s="11"/>
      <c r="BG43" s="22"/>
    </row>
    <row r="44" spans="1:59" x14ac:dyDescent="0.25">
      <c r="A44" s="23" t="s">
        <v>121</v>
      </c>
      <c r="B44" s="23" t="s">
        <v>121</v>
      </c>
      <c r="C44" s="25" t="s">
        <v>15</v>
      </c>
      <c r="D44" s="25" t="s">
        <v>80</v>
      </c>
      <c r="E44" s="25" t="s">
        <v>122</v>
      </c>
      <c r="F44" s="25" t="s">
        <v>18</v>
      </c>
      <c r="G44" s="34" t="s">
        <v>19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 t="s">
        <v>76</v>
      </c>
      <c r="AA44" s="20" t="s">
        <v>76</v>
      </c>
      <c r="AB44" s="20" t="s">
        <v>76</v>
      </c>
      <c r="AC44" s="20" t="s">
        <v>76</v>
      </c>
      <c r="AD44" s="20" t="s">
        <v>76</v>
      </c>
      <c r="AE44" s="20" t="s">
        <v>76</v>
      </c>
      <c r="AF44" s="20" t="s">
        <v>76</v>
      </c>
      <c r="AG44" s="20" t="s">
        <v>76</v>
      </c>
      <c r="AH44" s="20" t="s">
        <v>76</v>
      </c>
      <c r="AI44" s="20" t="s">
        <v>76</v>
      </c>
      <c r="AJ44" s="20" t="s">
        <v>76</v>
      </c>
      <c r="AK44" s="20" t="s">
        <v>76</v>
      </c>
      <c r="AL44" s="20" t="s">
        <v>76</v>
      </c>
      <c r="AM44" s="20" t="s">
        <v>76</v>
      </c>
      <c r="AN44" s="20" t="s">
        <v>76</v>
      </c>
      <c r="AO44" s="20" t="s">
        <v>76</v>
      </c>
      <c r="AP44" s="20" t="s">
        <v>76</v>
      </c>
      <c r="AQ44" s="20" t="s">
        <v>76</v>
      </c>
      <c r="AR44" s="20" t="s">
        <v>76</v>
      </c>
      <c r="AS44" s="20" t="s">
        <v>76</v>
      </c>
      <c r="AT44" s="20" t="s">
        <v>76</v>
      </c>
      <c r="AU44" s="20" t="s">
        <v>76</v>
      </c>
      <c r="AV44" s="20" t="s">
        <v>76</v>
      </c>
      <c r="AW44" s="20" t="s">
        <v>76</v>
      </c>
      <c r="AX44" s="20" t="s">
        <v>76</v>
      </c>
      <c r="AY44" s="20">
        <v>70.84</v>
      </c>
      <c r="AZ44" s="20">
        <v>45.79</v>
      </c>
      <c r="BA44" s="20">
        <v>68.150000000000006</v>
      </c>
      <c r="BB44" s="20">
        <v>45.57</v>
      </c>
      <c r="BC44" s="20">
        <v>77.2</v>
      </c>
      <c r="BD44" s="20">
        <v>77.010000000000005</v>
      </c>
      <c r="BE44" s="20">
        <v>83.83</v>
      </c>
      <c r="BF44" s="11"/>
      <c r="BG44" s="22"/>
    </row>
    <row r="45" spans="1:59" x14ac:dyDescent="0.25">
      <c r="A45" s="23" t="s">
        <v>123</v>
      </c>
      <c r="B45" s="29" t="s">
        <v>124</v>
      </c>
      <c r="C45" s="25" t="s">
        <v>15</v>
      </c>
      <c r="D45" s="25" t="s">
        <v>80</v>
      </c>
      <c r="E45" s="25" t="s">
        <v>125</v>
      </c>
      <c r="F45" s="25" t="s">
        <v>18</v>
      </c>
      <c r="G45" s="19" t="s">
        <v>19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>
        <v>232197.35</v>
      </c>
      <c r="AA45" s="20">
        <v>304321.40999999997</v>
      </c>
      <c r="AB45" s="20">
        <v>287244.25</v>
      </c>
      <c r="AC45" s="20">
        <v>245062.67</v>
      </c>
      <c r="AD45" s="20">
        <v>271104.09000000003</v>
      </c>
      <c r="AE45" s="20">
        <v>301903.26</v>
      </c>
      <c r="AF45" s="20">
        <v>310219.23</v>
      </c>
      <c r="AG45" s="20">
        <v>320072.71000000002</v>
      </c>
      <c r="AH45" s="20">
        <v>187873.33</v>
      </c>
      <c r="AI45" s="20">
        <v>164820.85</v>
      </c>
      <c r="AJ45" s="20">
        <v>144688.93</v>
      </c>
      <c r="AK45" s="20">
        <v>159105.24</v>
      </c>
      <c r="AL45" s="20">
        <v>147369.09</v>
      </c>
      <c r="AM45" s="20">
        <v>226355.95</v>
      </c>
      <c r="AN45" s="20">
        <v>173310.35</v>
      </c>
      <c r="AO45" s="20">
        <v>137039.70000000001</v>
      </c>
      <c r="AP45" s="20">
        <v>204143.56</v>
      </c>
      <c r="AQ45" s="20">
        <v>188296.07</v>
      </c>
      <c r="AR45" s="20">
        <v>174254.62</v>
      </c>
      <c r="AS45" s="20">
        <v>160193.63</v>
      </c>
      <c r="AT45" s="20">
        <v>107156.06</v>
      </c>
      <c r="AU45" s="20">
        <v>144043.31</v>
      </c>
      <c r="AV45" s="20">
        <v>93104.6</v>
      </c>
      <c r="AW45" s="20">
        <v>116650.3</v>
      </c>
      <c r="AX45" s="20">
        <v>107636.01</v>
      </c>
      <c r="AY45" s="20">
        <v>61965.83</v>
      </c>
      <c r="AZ45" s="20">
        <v>65257.51</v>
      </c>
      <c r="BA45" s="20">
        <v>69571.679999999993</v>
      </c>
      <c r="BB45" s="20">
        <v>62453.120000000003</v>
      </c>
      <c r="BC45" s="20">
        <v>52474.65</v>
      </c>
      <c r="BD45" s="20">
        <v>19323.990000000002</v>
      </c>
      <c r="BE45" s="20">
        <v>14722.05</v>
      </c>
      <c r="BF45" s="11"/>
      <c r="BG45" s="22"/>
    </row>
    <row r="46" spans="1:59" x14ac:dyDescent="0.25">
      <c r="A46" s="23" t="s">
        <v>126</v>
      </c>
      <c r="B46" s="29" t="s">
        <v>127</v>
      </c>
      <c r="C46" s="25" t="s">
        <v>15</v>
      </c>
      <c r="D46" s="25" t="s">
        <v>80</v>
      </c>
      <c r="E46" s="25" t="s">
        <v>128</v>
      </c>
      <c r="F46" s="25" t="s">
        <v>18</v>
      </c>
      <c r="G46" s="19" t="s">
        <v>19</v>
      </c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>
        <v>28118.31</v>
      </c>
      <c r="AA46" s="20">
        <v>21971.39</v>
      </c>
      <c r="AB46" s="20">
        <v>21421.88</v>
      </c>
      <c r="AC46" s="20">
        <v>19664.7</v>
      </c>
      <c r="AD46" s="20">
        <v>18735.05</v>
      </c>
      <c r="AE46" s="20">
        <v>18183.27</v>
      </c>
      <c r="AF46" s="20">
        <v>15211.72</v>
      </c>
      <c r="AG46" s="20">
        <v>17240.95</v>
      </c>
      <c r="AH46" s="20">
        <v>14739.83</v>
      </c>
      <c r="AI46" s="20">
        <v>13892.73</v>
      </c>
      <c r="AJ46" s="20">
        <v>15392.18</v>
      </c>
      <c r="AK46" s="20">
        <v>14164.91</v>
      </c>
      <c r="AL46" s="20">
        <v>10675.82</v>
      </c>
      <c r="AM46" s="20">
        <v>9554.7099999999991</v>
      </c>
      <c r="AN46" s="20">
        <v>14551.68</v>
      </c>
      <c r="AO46" s="20">
        <v>11009.72</v>
      </c>
      <c r="AP46" s="20">
        <v>12099.18</v>
      </c>
      <c r="AQ46" s="20">
        <v>10763.19</v>
      </c>
      <c r="AR46" s="20">
        <v>10297.57</v>
      </c>
      <c r="AS46" s="20">
        <v>4998.41</v>
      </c>
      <c r="AT46" s="20">
        <v>4543.74</v>
      </c>
      <c r="AU46" s="20">
        <v>5557.1</v>
      </c>
      <c r="AV46" s="20">
        <v>3278.9</v>
      </c>
      <c r="AW46" s="20">
        <v>4618.84</v>
      </c>
      <c r="AX46" s="20">
        <v>4326.8900000000003</v>
      </c>
      <c r="AY46" s="20">
        <v>4488.34</v>
      </c>
      <c r="AZ46" s="20">
        <v>5212.1400000000003</v>
      </c>
      <c r="BA46" s="20">
        <v>5764.66</v>
      </c>
      <c r="BB46" s="20">
        <v>4482.74</v>
      </c>
      <c r="BC46" s="20">
        <v>4612.5600000000004</v>
      </c>
      <c r="BD46" s="20">
        <v>7915.5</v>
      </c>
      <c r="BE46" s="20">
        <v>4062.78</v>
      </c>
      <c r="BF46" s="11"/>
      <c r="BG46" s="22"/>
    </row>
    <row r="47" spans="1:59" x14ac:dyDescent="0.25">
      <c r="A47" s="23" t="s">
        <v>129</v>
      </c>
      <c r="B47" s="29" t="s">
        <v>130</v>
      </c>
      <c r="C47" s="25" t="s">
        <v>15</v>
      </c>
      <c r="D47" s="25" t="s">
        <v>80</v>
      </c>
      <c r="E47" s="25" t="s">
        <v>131</v>
      </c>
      <c r="F47" s="25" t="s">
        <v>18</v>
      </c>
      <c r="G47" s="19" t="s">
        <v>19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>
        <v>1304.6300000000001</v>
      </c>
      <c r="AA47" s="20">
        <v>1474.67</v>
      </c>
      <c r="AB47" s="20">
        <v>1155.6199999999999</v>
      </c>
      <c r="AC47" s="20">
        <v>1177.04</v>
      </c>
      <c r="AD47" s="20">
        <v>1170.3900000000001</v>
      </c>
      <c r="AE47" s="20">
        <v>1327.08</v>
      </c>
      <c r="AF47" s="20">
        <v>1070.77</v>
      </c>
      <c r="AG47" s="20">
        <v>1365.03</v>
      </c>
      <c r="AH47" s="20">
        <v>1336.64</v>
      </c>
      <c r="AI47" s="20">
        <v>1424.57</v>
      </c>
      <c r="AJ47" s="20">
        <v>1384.48</v>
      </c>
      <c r="AK47" s="20">
        <v>894.44</v>
      </c>
      <c r="AL47" s="20">
        <v>1124.5</v>
      </c>
      <c r="AM47" s="20">
        <v>932.97</v>
      </c>
      <c r="AN47" s="20">
        <v>1232.27</v>
      </c>
      <c r="AO47" s="20">
        <v>1049.9100000000001</v>
      </c>
      <c r="AP47" s="20">
        <v>1124.53</v>
      </c>
      <c r="AQ47" s="20">
        <v>1036.69</v>
      </c>
      <c r="AR47" s="20">
        <v>1154.33</v>
      </c>
      <c r="AS47" s="20">
        <v>611.16999999999996</v>
      </c>
      <c r="AT47" s="20">
        <v>665.73</v>
      </c>
      <c r="AU47" s="20">
        <v>595.64</v>
      </c>
      <c r="AV47" s="20">
        <v>612.54999999999995</v>
      </c>
      <c r="AW47" s="20">
        <v>562.38</v>
      </c>
      <c r="AX47" s="20">
        <v>613.84</v>
      </c>
      <c r="AY47" s="20">
        <v>438.88</v>
      </c>
      <c r="AZ47" s="20">
        <v>323.45999999999998</v>
      </c>
      <c r="BA47" s="20">
        <v>344.8</v>
      </c>
      <c r="BB47" s="20">
        <v>424.63</v>
      </c>
      <c r="BC47" s="20">
        <v>260.33</v>
      </c>
      <c r="BD47" s="20">
        <v>327.31</v>
      </c>
      <c r="BE47" s="20">
        <v>341.04</v>
      </c>
      <c r="BF47" s="11"/>
      <c r="BG47" s="22"/>
    </row>
    <row r="48" spans="1:59" x14ac:dyDescent="0.25">
      <c r="A48" s="23" t="s">
        <v>132</v>
      </c>
      <c r="B48" s="29" t="s">
        <v>133</v>
      </c>
      <c r="C48" s="25" t="s">
        <v>15</v>
      </c>
      <c r="D48" s="25" t="s">
        <v>80</v>
      </c>
      <c r="E48" s="25" t="s">
        <v>134</v>
      </c>
      <c r="F48" s="25" t="s">
        <v>18</v>
      </c>
      <c r="G48" s="19" t="s">
        <v>19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>
        <v>128.58000000000001</v>
      </c>
      <c r="AA48" s="20">
        <v>80.040000000000006</v>
      </c>
      <c r="AB48" s="20">
        <v>68.040000000000006</v>
      </c>
      <c r="AC48" s="20">
        <v>85.53</v>
      </c>
      <c r="AD48" s="20">
        <v>94.32</v>
      </c>
      <c r="AE48" s="20">
        <v>58.07</v>
      </c>
      <c r="AF48" s="20">
        <v>65.11</v>
      </c>
      <c r="AG48" s="20">
        <v>68.17</v>
      </c>
      <c r="AH48" s="20">
        <v>48.09</v>
      </c>
      <c r="AI48" s="20">
        <v>29.15</v>
      </c>
      <c r="AJ48" s="20">
        <v>18.809999999999999</v>
      </c>
      <c r="AK48" s="20">
        <v>13.54</v>
      </c>
      <c r="AL48" s="20">
        <v>30.58</v>
      </c>
      <c r="AM48" s="20">
        <v>5.82</v>
      </c>
      <c r="AN48" s="20">
        <v>5.76</v>
      </c>
      <c r="AO48" s="20">
        <v>0.02</v>
      </c>
      <c r="AP48" s="20">
        <v>6.57</v>
      </c>
      <c r="AQ48" s="20">
        <v>3.05</v>
      </c>
      <c r="AR48" s="20">
        <v>16.95</v>
      </c>
      <c r="AS48" s="20">
        <v>13.33</v>
      </c>
      <c r="AT48" s="20">
        <v>30.76</v>
      </c>
      <c r="AU48" s="20">
        <v>20.88</v>
      </c>
      <c r="AV48" s="20">
        <v>16.12</v>
      </c>
      <c r="AW48" s="20">
        <v>18.63</v>
      </c>
      <c r="AX48" s="20">
        <v>0.46</v>
      </c>
      <c r="AY48" s="20">
        <v>0.22</v>
      </c>
      <c r="AZ48" s="20">
        <v>0.81</v>
      </c>
      <c r="BA48" s="20">
        <v>0.43</v>
      </c>
      <c r="BB48" s="20">
        <v>0</v>
      </c>
      <c r="BC48" s="20">
        <v>0</v>
      </c>
      <c r="BD48" s="20">
        <v>0</v>
      </c>
      <c r="BE48" s="20">
        <v>0</v>
      </c>
      <c r="BF48" s="11"/>
      <c r="BG48" s="22"/>
    </row>
    <row r="49" spans="1:65" x14ac:dyDescent="0.25">
      <c r="A49" s="23" t="s">
        <v>44</v>
      </c>
      <c r="B49" s="29" t="s">
        <v>45</v>
      </c>
      <c r="C49" s="25" t="s">
        <v>15</v>
      </c>
      <c r="D49" s="25" t="s">
        <v>80</v>
      </c>
      <c r="E49" s="25" t="s">
        <v>46</v>
      </c>
      <c r="F49" s="25" t="s">
        <v>18</v>
      </c>
      <c r="G49" s="19" t="s">
        <v>19</v>
      </c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270.13</v>
      </c>
      <c r="AL49" s="20">
        <v>542.38</v>
      </c>
      <c r="AM49" s="20">
        <v>949.01</v>
      </c>
      <c r="AN49" s="20">
        <v>1362.26</v>
      </c>
      <c r="AO49" s="20">
        <v>1962.97</v>
      </c>
      <c r="AP49" s="20">
        <v>2112.9699999999998</v>
      </c>
      <c r="AQ49" s="20">
        <v>2175.81</v>
      </c>
      <c r="AR49" s="20">
        <v>2090.25</v>
      </c>
      <c r="AS49" s="20">
        <v>2004.69</v>
      </c>
      <c r="AT49" s="20">
        <v>2938.93</v>
      </c>
      <c r="AU49" s="20">
        <v>3332.09</v>
      </c>
      <c r="AV49" s="20">
        <v>3200.42</v>
      </c>
      <c r="AW49" s="20">
        <v>3308</v>
      </c>
      <c r="AX49" s="20">
        <v>3007.43</v>
      </c>
      <c r="AY49" s="20">
        <v>2546.96</v>
      </c>
      <c r="AZ49" s="20">
        <v>2610.63</v>
      </c>
      <c r="BA49" s="20">
        <v>2349.5700000000002</v>
      </c>
      <c r="BB49" s="20">
        <v>1997.14</v>
      </c>
      <c r="BC49" s="20">
        <v>1540</v>
      </c>
      <c r="BD49" s="20">
        <v>1520.61</v>
      </c>
      <c r="BE49" s="20">
        <v>1672.8</v>
      </c>
      <c r="BF49" s="11"/>
      <c r="BG49" s="22"/>
      <c r="BH49" s="11"/>
      <c r="BI49" s="11"/>
      <c r="BJ49" s="11"/>
      <c r="BK49" s="11"/>
      <c r="BL49" s="11"/>
      <c r="BM49" s="11"/>
    </row>
    <row r="50" spans="1:65" x14ac:dyDescent="0.25">
      <c r="A50" s="23" t="s">
        <v>41</v>
      </c>
      <c r="B50" s="29" t="s">
        <v>42</v>
      </c>
      <c r="C50" s="25" t="s">
        <v>15</v>
      </c>
      <c r="D50" s="25" t="s">
        <v>80</v>
      </c>
      <c r="E50" s="25" t="s">
        <v>43</v>
      </c>
      <c r="F50" s="25" t="s">
        <v>18</v>
      </c>
      <c r="G50" s="19" t="s">
        <v>19</v>
      </c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0">
        <v>296.73</v>
      </c>
      <c r="AJ50" s="20">
        <v>304.94</v>
      </c>
      <c r="AK50" s="20">
        <v>353.15</v>
      </c>
      <c r="AL50" s="20">
        <v>415.38</v>
      </c>
      <c r="AM50" s="20">
        <v>704.6</v>
      </c>
      <c r="AN50" s="20">
        <v>771.32</v>
      </c>
      <c r="AO50" s="20">
        <v>1520.55</v>
      </c>
      <c r="AP50" s="20">
        <v>1695.04</v>
      </c>
      <c r="AQ50" s="20">
        <v>1803.86</v>
      </c>
      <c r="AR50" s="20">
        <v>3530.35</v>
      </c>
      <c r="AS50" s="20">
        <v>4209.68</v>
      </c>
      <c r="AT50" s="20">
        <v>4865.1899999999996</v>
      </c>
      <c r="AU50" s="20">
        <v>5876.38</v>
      </c>
      <c r="AV50" s="20">
        <v>6400.82</v>
      </c>
      <c r="AW50" s="20">
        <v>5539.18</v>
      </c>
      <c r="AX50" s="20">
        <v>5831.64</v>
      </c>
      <c r="AY50" s="20">
        <v>2808.46</v>
      </c>
      <c r="AZ50" s="20">
        <v>3257.34</v>
      </c>
      <c r="BA50" s="20">
        <v>5485.21</v>
      </c>
      <c r="BB50" s="20">
        <v>6311.01</v>
      </c>
      <c r="BC50" s="20">
        <v>9540.76</v>
      </c>
      <c r="BD50" s="20">
        <v>17937.740000000002</v>
      </c>
      <c r="BE50" s="20">
        <v>21986.25</v>
      </c>
      <c r="BF50" s="26"/>
      <c r="BG50" s="22"/>
      <c r="BH50" s="26"/>
      <c r="BI50" s="26"/>
      <c r="BJ50" s="26"/>
      <c r="BK50" s="26"/>
      <c r="BL50" s="26"/>
      <c r="BM50" s="26"/>
    </row>
    <row r="51" spans="1:65" x14ac:dyDescent="0.25">
      <c r="A51" s="23" t="s">
        <v>47</v>
      </c>
      <c r="B51" s="29" t="s">
        <v>48</v>
      </c>
      <c r="C51" s="25" t="s">
        <v>15</v>
      </c>
      <c r="D51" s="25" t="s">
        <v>80</v>
      </c>
      <c r="E51" s="25" t="s">
        <v>49</v>
      </c>
      <c r="F51" s="25" t="s">
        <v>18</v>
      </c>
      <c r="G51" s="19" t="s">
        <v>19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>
        <v>0</v>
      </c>
      <c r="AA51" s="20">
        <v>0</v>
      </c>
      <c r="AB51" s="20">
        <v>0</v>
      </c>
      <c r="AC51" s="20">
        <v>0</v>
      </c>
      <c r="AD51" s="20">
        <v>111.43</v>
      </c>
      <c r="AE51" s="20">
        <v>233.21</v>
      </c>
      <c r="AF51" s="20">
        <v>486.33</v>
      </c>
      <c r="AG51" s="20">
        <v>605.70000000000005</v>
      </c>
      <c r="AH51" s="20">
        <v>806.71</v>
      </c>
      <c r="AI51" s="20">
        <v>1213.3800000000001</v>
      </c>
      <c r="AJ51" s="20">
        <v>2160.91</v>
      </c>
      <c r="AK51" s="20">
        <v>4051.64</v>
      </c>
      <c r="AL51" s="20">
        <v>4942.41</v>
      </c>
      <c r="AM51" s="20">
        <v>6742.86</v>
      </c>
      <c r="AN51" s="20">
        <v>9513.48</v>
      </c>
      <c r="AO51" s="20">
        <v>12802.4</v>
      </c>
      <c r="AP51" s="20">
        <v>13274.66</v>
      </c>
      <c r="AQ51" s="20">
        <v>14021.08</v>
      </c>
      <c r="AR51" s="20">
        <v>16131.17</v>
      </c>
      <c r="AS51" s="20">
        <v>17836.03</v>
      </c>
      <c r="AT51" s="20">
        <v>27675.82</v>
      </c>
      <c r="AU51" s="20">
        <v>27805.439999999999</v>
      </c>
      <c r="AV51" s="20">
        <v>31744.5</v>
      </c>
      <c r="AW51" s="20">
        <v>33128.11</v>
      </c>
      <c r="AX51" s="20">
        <v>34782.660000000003</v>
      </c>
      <c r="AY51" s="20">
        <v>34243.300000000003</v>
      </c>
      <c r="AZ51" s="20">
        <v>41837.94</v>
      </c>
      <c r="BA51" s="20">
        <v>55032.29</v>
      </c>
      <c r="BB51" s="20">
        <v>52171.68</v>
      </c>
      <c r="BC51" s="20">
        <v>51585.51</v>
      </c>
      <c r="BD51" s="20">
        <v>45594.79</v>
      </c>
      <c r="BE51" s="20">
        <v>65005.38</v>
      </c>
      <c r="BF51" s="11"/>
      <c r="BG51" s="22"/>
      <c r="BH51" s="11"/>
      <c r="BI51" s="11"/>
      <c r="BJ51" s="11"/>
      <c r="BK51" s="11"/>
      <c r="BL51" s="11"/>
      <c r="BM51" s="11"/>
    </row>
    <row r="52" spans="1:65" x14ac:dyDescent="0.25">
      <c r="A52" s="23" t="s">
        <v>135</v>
      </c>
      <c r="B52" s="29" t="s">
        <v>56</v>
      </c>
      <c r="C52" s="25" t="s">
        <v>15</v>
      </c>
      <c r="D52" s="25" t="s">
        <v>80</v>
      </c>
      <c r="E52" s="25" t="s">
        <v>57</v>
      </c>
      <c r="F52" s="25" t="s">
        <v>18</v>
      </c>
      <c r="G52" s="19" t="s">
        <v>19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 t="s">
        <v>76</v>
      </c>
      <c r="AA52" s="20" t="s">
        <v>76</v>
      </c>
      <c r="AB52" s="20" t="s">
        <v>76</v>
      </c>
      <c r="AC52" s="20" t="s">
        <v>76</v>
      </c>
      <c r="AD52" s="20" t="s">
        <v>76</v>
      </c>
      <c r="AE52" s="20" t="s">
        <v>76</v>
      </c>
      <c r="AF52" s="20" t="s">
        <v>76</v>
      </c>
      <c r="AG52" s="20" t="s">
        <v>76</v>
      </c>
      <c r="AH52" s="20" t="s">
        <v>76</v>
      </c>
      <c r="AI52" s="20" t="s">
        <v>76</v>
      </c>
      <c r="AJ52" s="20" t="s">
        <v>76</v>
      </c>
      <c r="AK52" s="20" t="s">
        <v>76</v>
      </c>
      <c r="AL52" s="20" t="s">
        <v>76</v>
      </c>
      <c r="AM52" s="20" t="s">
        <v>76</v>
      </c>
      <c r="AN52" s="20" t="s">
        <v>76</v>
      </c>
      <c r="AO52" s="20" t="s">
        <v>76</v>
      </c>
      <c r="AP52" s="20" t="s">
        <v>76</v>
      </c>
      <c r="AQ52" s="20" t="s">
        <v>76</v>
      </c>
      <c r="AR52" s="20" t="s">
        <v>76</v>
      </c>
      <c r="AS52" s="20" t="s">
        <v>76</v>
      </c>
      <c r="AT52" s="20" t="s">
        <v>76</v>
      </c>
      <c r="AU52" s="20" t="s">
        <v>76</v>
      </c>
      <c r="AV52" s="20">
        <v>776.26</v>
      </c>
      <c r="AW52" s="20">
        <v>1135.71</v>
      </c>
      <c r="AX52" s="20">
        <v>1551.49</v>
      </c>
      <c r="AY52" s="20">
        <v>2094.0300000000002</v>
      </c>
      <c r="AZ52" s="20">
        <v>2260.98</v>
      </c>
      <c r="BA52" s="20">
        <v>1888.92</v>
      </c>
      <c r="BB52" s="20">
        <v>2218.0500000000002</v>
      </c>
      <c r="BC52" s="20">
        <v>2618.4</v>
      </c>
      <c r="BD52" s="20">
        <v>2733.87</v>
      </c>
      <c r="BE52" s="20">
        <v>2300.44</v>
      </c>
      <c r="BF52" s="11"/>
      <c r="BG52" s="22"/>
      <c r="BH52" s="11"/>
      <c r="BI52" s="11"/>
      <c r="BJ52" s="11"/>
      <c r="BK52" s="11"/>
      <c r="BL52" s="11"/>
      <c r="BM52" s="11"/>
    </row>
    <row r="53" spans="1:65" x14ac:dyDescent="0.25">
      <c r="A53" s="23" t="s">
        <v>58</v>
      </c>
      <c r="B53" s="24" t="s">
        <v>59</v>
      </c>
      <c r="C53" s="25" t="s">
        <v>15</v>
      </c>
      <c r="D53" s="25" t="s">
        <v>80</v>
      </c>
      <c r="E53" s="25" t="s">
        <v>60</v>
      </c>
      <c r="F53" s="25" t="s">
        <v>18</v>
      </c>
      <c r="G53" s="19" t="s">
        <v>19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 t="s">
        <v>76</v>
      </c>
      <c r="AA53" s="20" t="s">
        <v>76</v>
      </c>
      <c r="AB53" s="20" t="s">
        <v>76</v>
      </c>
      <c r="AC53" s="20" t="s">
        <v>76</v>
      </c>
      <c r="AD53" s="20" t="s">
        <v>76</v>
      </c>
      <c r="AE53" s="20" t="s">
        <v>76</v>
      </c>
      <c r="AF53" s="20" t="s">
        <v>76</v>
      </c>
      <c r="AG53" s="20" t="s">
        <v>76</v>
      </c>
      <c r="AH53" s="20" t="s">
        <v>76</v>
      </c>
      <c r="AI53" s="20" t="s">
        <v>76</v>
      </c>
      <c r="AJ53" s="20" t="s">
        <v>76</v>
      </c>
      <c r="AK53" s="20" t="s">
        <v>76</v>
      </c>
      <c r="AL53" s="20" t="s">
        <v>76</v>
      </c>
      <c r="AM53" s="20" t="s">
        <v>76</v>
      </c>
      <c r="AN53" s="20" t="s">
        <v>76</v>
      </c>
      <c r="AO53" s="20" t="s">
        <v>76</v>
      </c>
      <c r="AP53" s="20" t="s">
        <v>76</v>
      </c>
      <c r="AQ53" s="20" t="s">
        <v>76</v>
      </c>
      <c r="AR53" s="20" t="s">
        <v>76</v>
      </c>
      <c r="AS53" s="20" t="s">
        <v>76</v>
      </c>
      <c r="AT53" s="20" t="s">
        <v>76</v>
      </c>
      <c r="AU53" s="20" t="s">
        <v>76</v>
      </c>
      <c r="AV53" s="20">
        <v>948.76</v>
      </c>
      <c r="AW53" s="20">
        <v>1388.09</v>
      </c>
      <c r="AX53" s="20">
        <v>1896.26</v>
      </c>
      <c r="AY53" s="20">
        <v>2559.37</v>
      </c>
      <c r="AZ53" s="20">
        <v>2763.42</v>
      </c>
      <c r="BA53" s="20">
        <v>2308.6799999999998</v>
      </c>
      <c r="BB53" s="20">
        <v>2710.95</v>
      </c>
      <c r="BC53" s="20">
        <v>3200.27</v>
      </c>
      <c r="BD53" s="20">
        <v>3341.4</v>
      </c>
      <c r="BE53" s="20">
        <v>2811.65</v>
      </c>
      <c r="BF53" s="11"/>
      <c r="BG53" s="22"/>
      <c r="BH53" s="11"/>
      <c r="BI53" s="11"/>
      <c r="BJ53" s="11"/>
      <c r="BK53" s="11"/>
      <c r="BL53" s="11"/>
      <c r="BM53" s="11"/>
    </row>
    <row r="54" spans="1:65" x14ac:dyDescent="0.25">
      <c r="A54" s="23" t="s">
        <v>61</v>
      </c>
      <c r="B54" s="29" t="s">
        <v>61</v>
      </c>
      <c r="C54" s="25" t="s">
        <v>15</v>
      </c>
      <c r="D54" s="25" t="s">
        <v>80</v>
      </c>
      <c r="E54" s="25" t="s">
        <v>63</v>
      </c>
      <c r="F54" s="25" t="s">
        <v>18</v>
      </c>
      <c r="G54" s="19" t="s">
        <v>19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20">
        <v>0</v>
      </c>
      <c r="AO54" s="20">
        <v>0</v>
      </c>
      <c r="AP54" s="20">
        <v>151.16999999999999</v>
      </c>
      <c r="AQ54" s="20">
        <v>252.25</v>
      </c>
      <c r="AR54" s="20">
        <v>210.33</v>
      </c>
      <c r="AS54" s="20">
        <v>204.03</v>
      </c>
      <c r="AT54" s="20">
        <v>1117.93</v>
      </c>
      <c r="AU54" s="20">
        <v>2108.94</v>
      </c>
      <c r="AV54" s="20">
        <v>1910.71</v>
      </c>
      <c r="AW54" s="20">
        <v>1855.04</v>
      </c>
      <c r="AX54" s="20">
        <v>1998.01</v>
      </c>
      <c r="AY54" s="20">
        <v>1818.34</v>
      </c>
      <c r="AZ54" s="20">
        <v>1593.34</v>
      </c>
      <c r="BA54" s="20">
        <v>1934.08</v>
      </c>
      <c r="BB54" s="20">
        <v>1811.99</v>
      </c>
      <c r="BC54" s="20">
        <v>1953.53</v>
      </c>
      <c r="BD54" s="20">
        <v>3436.96</v>
      </c>
      <c r="BE54" s="20">
        <v>3622.28</v>
      </c>
      <c r="BF54" s="30"/>
      <c r="BG54" s="22"/>
      <c r="BH54" s="11"/>
      <c r="BI54" s="11"/>
      <c r="BJ54" s="11"/>
      <c r="BK54" s="11"/>
      <c r="BL54" s="11"/>
      <c r="BM54" s="11"/>
    </row>
    <row r="55" spans="1:65" x14ac:dyDescent="0.25">
      <c r="A55" s="23" t="s">
        <v>64</v>
      </c>
      <c r="B55" s="29" t="s">
        <v>64</v>
      </c>
      <c r="C55" s="25" t="s">
        <v>15</v>
      </c>
      <c r="D55" s="25" t="s">
        <v>80</v>
      </c>
      <c r="E55" s="25" t="s">
        <v>66</v>
      </c>
      <c r="F55" s="25" t="s">
        <v>18</v>
      </c>
      <c r="G55" s="19" t="s">
        <v>19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>
        <v>0</v>
      </c>
      <c r="AA55" s="20">
        <v>0</v>
      </c>
      <c r="AB55" s="20">
        <v>0</v>
      </c>
      <c r="AC55" s="20">
        <v>0</v>
      </c>
      <c r="AD55" s="20">
        <v>0</v>
      </c>
      <c r="AE55" s="20">
        <v>0</v>
      </c>
      <c r="AF55" s="20">
        <v>0</v>
      </c>
      <c r="AG55" s="20">
        <v>0</v>
      </c>
      <c r="AH55" s="20">
        <v>0</v>
      </c>
      <c r="AI55" s="20">
        <v>0</v>
      </c>
      <c r="AJ55" s="20">
        <v>0</v>
      </c>
      <c r="AK55" s="20">
        <v>940</v>
      </c>
      <c r="AL55" s="20">
        <v>1504</v>
      </c>
      <c r="AM55" s="20">
        <v>1692</v>
      </c>
      <c r="AN55" s="20">
        <v>2444</v>
      </c>
      <c r="AO55" s="20">
        <v>2632</v>
      </c>
      <c r="AP55" s="20">
        <v>2632</v>
      </c>
      <c r="AQ55" s="20">
        <v>2636.78</v>
      </c>
      <c r="AR55" s="20">
        <v>3712.65</v>
      </c>
      <c r="AS55" s="20">
        <v>3303.03</v>
      </c>
      <c r="AT55" s="20">
        <v>2885.9</v>
      </c>
      <c r="AU55" s="20">
        <v>6381.17</v>
      </c>
      <c r="AV55" s="20">
        <v>8569.65</v>
      </c>
      <c r="AW55" s="20">
        <v>8439.39</v>
      </c>
      <c r="AX55" s="20">
        <v>8793.94</v>
      </c>
      <c r="AY55" s="20">
        <v>8485.48</v>
      </c>
      <c r="AZ55" s="20">
        <v>8394.8700000000008</v>
      </c>
      <c r="BA55" s="20">
        <v>9238.84</v>
      </c>
      <c r="BB55" s="20">
        <v>9324.94</v>
      </c>
      <c r="BC55" s="20">
        <v>9199.33</v>
      </c>
      <c r="BD55" s="20">
        <v>9913.24</v>
      </c>
      <c r="BE55" s="20">
        <v>12903.76</v>
      </c>
      <c r="BF55" s="11"/>
      <c r="BG55" s="22"/>
      <c r="BH55" s="11"/>
      <c r="BI55" s="11"/>
      <c r="BJ55" s="11"/>
      <c r="BK55" s="11"/>
      <c r="BL55" s="11"/>
      <c r="BM55" s="11"/>
    </row>
    <row r="56" spans="1:65" x14ac:dyDescent="0.25">
      <c r="A56" s="23" t="s">
        <v>136</v>
      </c>
      <c r="B56" s="29" t="s">
        <v>137</v>
      </c>
      <c r="C56" s="25" t="s">
        <v>15</v>
      </c>
      <c r="D56" s="25" t="s">
        <v>80</v>
      </c>
      <c r="E56" s="25" t="s">
        <v>138</v>
      </c>
      <c r="F56" s="25" t="s">
        <v>18</v>
      </c>
      <c r="G56" s="19" t="s">
        <v>19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>
        <v>43102.8</v>
      </c>
      <c r="AA56" s="20">
        <v>11070</v>
      </c>
      <c r="AB56" s="20">
        <v>31129.200000000001</v>
      </c>
      <c r="AC56" s="20">
        <v>22604.400000000001</v>
      </c>
      <c r="AD56" s="20">
        <v>6411.6</v>
      </c>
      <c r="AE56" s="20">
        <v>14446.8</v>
      </c>
      <c r="AF56" s="20">
        <v>13611.6</v>
      </c>
      <c r="AG56" s="20">
        <v>13665.6</v>
      </c>
      <c r="AH56" s="20">
        <v>11808</v>
      </c>
      <c r="AI56" s="20">
        <v>17866.8</v>
      </c>
      <c r="AJ56" s="20">
        <v>30300.11</v>
      </c>
      <c r="AK56" s="20">
        <v>29518.05</v>
      </c>
      <c r="AL56" s="20">
        <v>32182.09</v>
      </c>
      <c r="AM56" s="20">
        <v>25283.23</v>
      </c>
      <c r="AN56" s="20">
        <v>31222.15</v>
      </c>
      <c r="AO56" s="20">
        <v>46595.01</v>
      </c>
      <c r="AP56" s="20">
        <v>24357.16</v>
      </c>
      <c r="AQ56" s="20">
        <v>37535.4</v>
      </c>
      <c r="AR56" s="20">
        <v>46132.56</v>
      </c>
      <c r="AS56" s="20">
        <v>40348.080000000002</v>
      </c>
      <c r="AT56" s="20">
        <v>38157.629999999997</v>
      </c>
      <c r="AU56" s="20">
        <v>42095.360000000001</v>
      </c>
      <c r="AV56" s="20">
        <v>57312.91</v>
      </c>
      <c r="AW56" s="20">
        <v>41250.92</v>
      </c>
      <c r="AX56" s="20">
        <v>45728.5</v>
      </c>
      <c r="AY56" s="20">
        <v>56321.09</v>
      </c>
      <c r="AZ56" s="20">
        <v>53915.25</v>
      </c>
      <c r="BA56" s="20">
        <v>54785.19</v>
      </c>
      <c r="BB56" s="20">
        <v>56280.99</v>
      </c>
      <c r="BC56" s="20">
        <v>57534.84</v>
      </c>
      <c r="BD56" s="20">
        <v>66938.3</v>
      </c>
      <c r="BE56" s="20">
        <v>72431.460000000006</v>
      </c>
      <c r="BF56" s="11"/>
      <c r="BG56" s="22"/>
      <c r="BH56" s="11"/>
      <c r="BI56" s="11"/>
      <c r="BJ56" s="11"/>
      <c r="BK56" s="11"/>
      <c r="BL56" s="11"/>
      <c r="BM56" s="11"/>
    </row>
    <row r="57" spans="1:65" x14ac:dyDescent="0.25">
      <c r="A57" s="23" t="s">
        <v>139</v>
      </c>
      <c r="B57" s="29" t="s">
        <v>140</v>
      </c>
      <c r="C57" s="25" t="s">
        <v>15</v>
      </c>
      <c r="D57" s="25" t="s">
        <v>80</v>
      </c>
      <c r="E57" s="25" t="s">
        <v>141</v>
      </c>
      <c r="F57" s="25" t="s">
        <v>18</v>
      </c>
      <c r="G57" s="19" t="s">
        <v>19</v>
      </c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>
        <v>122</v>
      </c>
      <c r="AA57" s="20">
        <v>122</v>
      </c>
      <c r="AB57" s="20">
        <v>122</v>
      </c>
      <c r="AC57" s="20">
        <v>122</v>
      </c>
      <c r="AD57" s="20">
        <v>140.94999999999999</v>
      </c>
      <c r="AE57" s="20">
        <v>140.94999999999999</v>
      </c>
      <c r="AF57" s="20">
        <v>158.87</v>
      </c>
      <c r="AG57" s="20">
        <v>145.13999999999999</v>
      </c>
      <c r="AH57" s="20">
        <v>183.12</v>
      </c>
      <c r="AI57" s="20">
        <v>146.47</v>
      </c>
      <c r="AJ57" s="20">
        <v>144.34</v>
      </c>
      <c r="AK57" s="20">
        <v>152</v>
      </c>
      <c r="AL57" s="20">
        <v>152.07</v>
      </c>
      <c r="AM57" s="20">
        <v>152</v>
      </c>
      <c r="AN57" s="20">
        <v>155</v>
      </c>
      <c r="AO57" s="20">
        <v>152.94999999999999</v>
      </c>
      <c r="AP57" s="20">
        <v>152.94999999999999</v>
      </c>
      <c r="AQ57" s="20">
        <v>148</v>
      </c>
      <c r="AR57" s="20">
        <v>153</v>
      </c>
      <c r="AS57" s="20">
        <v>153</v>
      </c>
      <c r="AT57" s="20">
        <v>173.54</v>
      </c>
      <c r="AU57" s="20">
        <v>152</v>
      </c>
      <c r="AV57" s="20">
        <v>160</v>
      </c>
      <c r="AW57" s="20">
        <v>155.01</v>
      </c>
      <c r="AX57" s="20">
        <v>141.11000000000001</v>
      </c>
      <c r="AY57" s="20">
        <v>150.59</v>
      </c>
      <c r="AZ57" s="20">
        <v>128.15</v>
      </c>
      <c r="BA57" s="20">
        <v>123.74</v>
      </c>
      <c r="BB57" s="20">
        <v>113.52</v>
      </c>
      <c r="BC57" s="20">
        <v>106.65</v>
      </c>
      <c r="BD57" s="20">
        <v>107.09</v>
      </c>
      <c r="BE57" s="20">
        <v>110.96</v>
      </c>
      <c r="BF57" s="11"/>
      <c r="BG57" s="22"/>
      <c r="BH57" s="11"/>
      <c r="BI57" s="11"/>
      <c r="BJ57" s="11"/>
      <c r="BK57" s="11"/>
      <c r="BL57" s="11"/>
      <c r="BM57" s="11"/>
    </row>
    <row r="58" spans="1:65" x14ac:dyDescent="0.25">
      <c r="A58" s="16" t="s">
        <v>142</v>
      </c>
      <c r="B58" s="29" t="s">
        <v>143</v>
      </c>
      <c r="C58" s="18"/>
      <c r="D58" s="18"/>
      <c r="E58" s="18"/>
      <c r="F58" s="18"/>
      <c r="G58" s="19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 t="s">
        <v>76</v>
      </c>
      <c r="AA58" s="20" t="s">
        <v>76</v>
      </c>
      <c r="AB58" s="20" t="s">
        <v>76</v>
      </c>
      <c r="AC58" s="20" t="s">
        <v>76</v>
      </c>
      <c r="AD58" s="20" t="s">
        <v>76</v>
      </c>
      <c r="AE58" s="20" t="s">
        <v>76</v>
      </c>
      <c r="AF58" s="20" t="s">
        <v>76</v>
      </c>
      <c r="AG58" s="20" t="s">
        <v>76</v>
      </c>
      <c r="AH58" s="20" t="s">
        <v>76</v>
      </c>
      <c r="AI58" s="20" t="s">
        <v>76</v>
      </c>
      <c r="AJ58" s="20" t="s">
        <v>76</v>
      </c>
      <c r="AK58" s="20" t="s">
        <v>76</v>
      </c>
      <c r="AL58" s="20" t="s">
        <v>76</v>
      </c>
      <c r="AM58" s="20" t="s">
        <v>76</v>
      </c>
      <c r="AN58" s="20" t="s">
        <v>76</v>
      </c>
      <c r="AO58" s="20" t="s">
        <v>76</v>
      </c>
      <c r="AP58" s="20" t="s">
        <v>76</v>
      </c>
      <c r="AQ58" s="20" t="s">
        <v>76</v>
      </c>
      <c r="AR58" s="20" t="s">
        <v>76</v>
      </c>
      <c r="AS58" s="20" t="s">
        <v>76</v>
      </c>
      <c r="AT58" s="20" t="s">
        <v>76</v>
      </c>
      <c r="AU58" s="20" t="s">
        <v>76</v>
      </c>
      <c r="AV58" s="20" t="s">
        <v>76</v>
      </c>
      <c r="AW58" s="20" t="s">
        <v>76</v>
      </c>
      <c r="AX58" s="20" t="s">
        <v>76</v>
      </c>
      <c r="AY58" s="20" t="s">
        <v>76</v>
      </c>
      <c r="AZ58" s="20" t="s">
        <v>76</v>
      </c>
      <c r="BA58" s="20" t="s">
        <v>76</v>
      </c>
      <c r="BB58" s="20" t="s">
        <v>76</v>
      </c>
      <c r="BC58" s="20" t="s">
        <v>76</v>
      </c>
      <c r="BD58" s="20" t="s">
        <v>76</v>
      </c>
      <c r="BE58" s="20" t="s">
        <v>76</v>
      </c>
      <c r="BF58" s="11"/>
      <c r="BG58" s="22"/>
      <c r="BH58" s="11"/>
      <c r="BI58" s="11"/>
      <c r="BJ58" s="11"/>
      <c r="BK58" s="11"/>
      <c r="BL58" s="11"/>
      <c r="BM58" s="11"/>
    </row>
    <row r="59" spans="1:65" x14ac:dyDescent="0.25">
      <c r="A59" s="23" t="s">
        <v>13</v>
      </c>
      <c r="B59" s="29" t="s">
        <v>14</v>
      </c>
      <c r="C59" s="25" t="s">
        <v>15</v>
      </c>
      <c r="D59" s="25" t="s">
        <v>144</v>
      </c>
      <c r="E59" s="25" t="s">
        <v>17</v>
      </c>
      <c r="F59" s="25" t="s">
        <v>18</v>
      </c>
      <c r="G59" s="19" t="s">
        <v>19</v>
      </c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>
        <v>-118256.92</v>
      </c>
      <c r="AA59" s="20">
        <v>-181644.6</v>
      </c>
      <c r="AB59" s="20">
        <v>-189009.24</v>
      </c>
      <c r="AC59" s="20">
        <v>-218421.73</v>
      </c>
      <c r="AD59" s="20">
        <v>-252323.27</v>
      </c>
      <c r="AE59" s="20">
        <v>-202957.37</v>
      </c>
      <c r="AF59" s="20">
        <v>-223787.63</v>
      </c>
      <c r="AG59" s="20">
        <v>-302271.34000000003</v>
      </c>
      <c r="AH59" s="20">
        <v>-356384.47</v>
      </c>
      <c r="AI59" s="20">
        <v>-473626.55</v>
      </c>
      <c r="AJ59" s="20">
        <v>-575964.57999999996</v>
      </c>
      <c r="AK59" s="20">
        <v>-513159.59</v>
      </c>
      <c r="AL59" s="20">
        <v>-590239.06999999995</v>
      </c>
      <c r="AM59" s="20">
        <v>-574098.98</v>
      </c>
      <c r="AN59" s="20">
        <v>-642420.56000000006</v>
      </c>
      <c r="AO59" s="20">
        <v>-585939.63</v>
      </c>
      <c r="AP59" s="20">
        <v>-497478.95</v>
      </c>
      <c r="AQ59" s="20">
        <v>-404314.81</v>
      </c>
      <c r="AR59" s="20">
        <v>-372225.33</v>
      </c>
      <c r="AS59" s="20">
        <v>-367920.17</v>
      </c>
      <c r="AT59" s="20">
        <v>-331207.28999999998</v>
      </c>
      <c r="AU59" s="20">
        <v>-312799.89</v>
      </c>
      <c r="AV59" s="20">
        <v>-260541.99</v>
      </c>
      <c r="AW59" s="20">
        <v>-265074.92</v>
      </c>
      <c r="AX59" s="20">
        <v>-206404.43</v>
      </c>
      <c r="AY59" s="20">
        <v>-194505.86</v>
      </c>
      <c r="AZ59" s="20">
        <v>-166713.97</v>
      </c>
      <c r="BA59" s="20">
        <v>-176198.48</v>
      </c>
      <c r="BB59" s="20">
        <v>-120770.02</v>
      </c>
      <c r="BC59" s="20">
        <v>-98962.44</v>
      </c>
      <c r="BD59" s="20">
        <v>-46833.24</v>
      </c>
      <c r="BE59" s="20">
        <v>-36714.089999999997</v>
      </c>
      <c r="BF59" s="11"/>
      <c r="BG59" s="22"/>
      <c r="BH59" s="11"/>
      <c r="BI59" s="11"/>
      <c r="BJ59" s="11"/>
      <c r="BK59" s="11"/>
      <c r="BL59" s="11"/>
      <c r="BM59" s="11"/>
    </row>
    <row r="60" spans="1:65" x14ac:dyDescent="0.25">
      <c r="A60" s="23" t="s">
        <v>81</v>
      </c>
      <c r="B60" s="29" t="s">
        <v>82</v>
      </c>
      <c r="C60" s="25" t="s">
        <v>15</v>
      </c>
      <c r="D60" s="25" t="s">
        <v>144</v>
      </c>
      <c r="E60" s="25" t="s">
        <v>83</v>
      </c>
      <c r="F60" s="25" t="s">
        <v>18</v>
      </c>
      <c r="G60" s="19" t="s">
        <v>19</v>
      </c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>
        <v>-371.86</v>
      </c>
      <c r="AA60" s="20">
        <v>-1393.77</v>
      </c>
      <c r="AB60" s="20">
        <v>-4693.6000000000004</v>
      </c>
      <c r="AC60" s="20">
        <v>-2710.28</v>
      </c>
      <c r="AD60" s="20">
        <v>-2558.65</v>
      </c>
      <c r="AE60" s="20">
        <v>-1568.24</v>
      </c>
      <c r="AF60" s="20">
        <v>-1738.55</v>
      </c>
      <c r="AG60" s="20">
        <v>-1700.53</v>
      </c>
      <c r="AH60" s="20">
        <v>-1467.17</v>
      </c>
      <c r="AI60" s="20">
        <v>-438.74</v>
      </c>
      <c r="AJ60" s="20">
        <v>-767.28</v>
      </c>
      <c r="AK60" s="20">
        <v>-793.07</v>
      </c>
      <c r="AL60" s="20">
        <v>0</v>
      </c>
      <c r="AM60" s="20">
        <v>-2210.92</v>
      </c>
      <c r="AN60" s="20">
        <v>-4717.33</v>
      </c>
      <c r="AO60" s="20">
        <v>-5700.92</v>
      </c>
      <c r="AP60" s="20">
        <v>-4035.32</v>
      </c>
      <c r="AQ60" s="20">
        <v>-4849.3500000000004</v>
      </c>
      <c r="AR60" s="20">
        <v>-20542.29</v>
      </c>
      <c r="AS60" s="20">
        <v>-12225.95</v>
      </c>
      <c r="AT60" s="20">
        <v>-4167.6499999999996</v>
      </c>
      <c r="AU60" s="20">
        <v>-6699.84</v>
      </c>
      <c r="AV60" s="20">
        <v>-30850.41</v>
      </c>
      <c r="AW60" s="20">
        <v>-24380.720000000001</v>
      </c>
      <c r="AX60" s="20">
        <v>-34656.300000000003</v>
      </c>
      <c r="AY60" s="20">
        <v>-14022.98</v>
      </c>
      <c r="AZ60" s="20">
        <v>-17384.490000000002</v>
      </c>
      <c r="BA60" s="20">
        <v>-19453.86</v>
      </c>
      <c r="BB60" s="20">
        <v>-28912.9</v>
      </c>
      <c r="BC60" s="20">
        <v>-10136.51</v>
      </c>
      <c r="BD60" s="20">
        <v>-2344.7399999999998</v>
      </c>
      <c r="BE60" s="20">
        <v>-3442.73</v>
      </c>
      <c r="BF60" s="11"/>
      <c r="BG60" s="22"/>
      <c r="BH60" s="11"/>
      <c r="BI60" s="11"/>
      <c r="BJ60" s="11"/>
      <c r="BK60" s="11"/>
      <c r="BL60" s="11"/>
      <c r="BM60" s="11"/>
    </row>
    <row r="61" spans="1:65" x14ac:dyDescent="0.25">
      <c r="A61" s="23" t="s">
        <v>84</v>
      </c>
      <c r="B61" s="29" t="s">
        <v>84</v>
      </c>
      <c r="C61" s="25" t="s">
        <v>15</v>
      </c>
      <c r="D61" s="25" t="s">
        <v>144</v>
      </c>
      <c r="E61" s="25" t="s">
        <v>85</v>
      </c>
      <c r="F61" s="25" t="s">
        <v>18</v>
      </c>
      <c r="G61" s="19" t="s">
        <v>19</v>
      </c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>
        <v>-3025.24</v>
      </c>
      <c r="AA61" s="20">
        <v>-2972.89</v>
      </c>
      <c r="AB61" s="20">
        <v>-3019.62</v>
      </c>
      <c r="AC61" s="20">
        <v>-3219.95</v>
      </c>
      <c r="AD61" s="20">
        <v>-3467.25</v>
      </c>
      <c r="AE61" s="20">
        <v>-3561.18</v>
      </c>
      <c r="AF61" s="20">
        <v>-3768.78</v>
      </c>
      <c r="AG61" s="20">
        <v>-5520.6</v>
      </c>
      <c r="AH61" s="20">
        <v>-3139.09</v>
      </c>
      <c r="AI61" s="20">
        <v>-3952.5</v>
      </c>
      <c r="AJ61" s="20">
        <v>-5027.34</v>
      </c>
      <c r="AK61" s="20">
        <v>-4663.8</v>
      </c>
      <c r="AL61" s="20">
        <v>-4558.78</v>
      </c>
      <c r="AM61" s="20">
        <v>-4769.1899999999996</v>
      </c>
      <c r="AN61" s="20">
        <v>-4373.96</v>
      </c>
      <c r="AO61" s="20">
        <v>-3982.17</v>
      </c>
      <c r="AP61" s="20">
        <v>-4673.97</v>
      </c>
      <c r="AQ61" s="20">
        <v>-4736.3900000000003</v>
      </c>
      <c r="AR61" s="20">
        <v>-3170.37</v>
      </c>
      <c r="AS61" s="20">
        <v>-4468.16</v>
      </c>
      <c r="AT61" s="20">
        <v>-5027.9399999999996</v>
      </c>
      <c r="AU61" s="20">
        <v>-4279.8900000000003</v>
      </c>
      <c r="AV61" s="20">
        <v>-5477.77</v>
      </c>
      <c r="AW61" s="20">
        <v>-3398.99</v>
      </c>
      <c r="AX61" s="20">
        <v>-4494.38</v>
      </c>
      <c r="AY61" s="20">
        <v>-4380.3999999999996</v>
      </c>
      <c r="AZ61" s="20">
        <v>-3590.71</v>
      </c>
      <c r="BA61" s="20">
        <v>-3906.14</v>
      </c>
      <c r="BB61" s="20">
        <v>-4020.49</v>
      </c>
      <c r="BC61" s="20">
        <v>-3855.44</v>
      </c>
      <c r="BD61" s="20">
        <v>-3039.22</v>
      </c>
      <c r="BE61" s="20">
        <v>-2329.0300000000002</v>
      </c>
      <c r="BF61" s="11"/>
      <c r="BG61" s="22"/>
      <c r="BH61" s="11"/>
      <c r="BI61" s="11"/>
      <c r="BJ61" s="11"/>
      <c r="BK61" s="11"/>
      <c r="BL61" s="11"/>
      <c r="BM61" s="11"/>
    </row>
    <row r="62" spans="1:65" x14ac:dyDescent="0.25">
      <c r="A62" s="23" t="s">
        <v>86</v>
      </c>
      <c r="B62" s="29" t="s">
        <v>87</v>
      </c>
      <c r="C62" s="25" t="s">
        <v>15</v>
      </c>
      <c r="D62" s="25" t="s">
        <v>144</v>
      </c>
      <c r="E62" s="25" t="s">
        <v>88</v>
      </c>
      <c r="F62" s="25" t="s">
        <v>18</v>
      </c>
      <c r="G62" s="19" t="s">
        <v>19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>
        <v>-11154.55</v>
      </c>
      <c r="AA62" s="20">
        <v>-7310.95</v>
      </c>
      <c r="AB62" s="20">
        <v>-5583.86</v>
      </c>
      <c r="AC62" s="20">
        <v>-6543.95</v>
      </c>
      <c r="AD62" s="20">
        <v>-6183.05</v>
      </c>
      <c r="AE62" s="20">
        <v>-6127.78</v>
      </c>
      <c r="AF62" s="20">
        <v>-8959.76</v>
      </c>
      <c r="AG62" s="20">
        <v>-3164.31</v>
      </c>
      <c r="AH62" s="20">
        <v>-513.30999999999995</v>
      </c>
      <c r="AI62" s="20">
        <v>0</v>
      </c>
      <c r="AJ62" s="20">
        <v>-122.86</v>
      </c>
      <c r="AK62" s="20">
        <v>-278.83999999999997</v>
      </c>
      <c r="AL62" s="20">
        <v>0</v>
      </c>
      <c r="AM62" s="20">
        <v>0</v>
      </c>
      <c r="AN62" s="20">
        <v>-201.9</v>
      </c>
      <c r="AO62" s="20">
        <v>-126.65</v>
      </c>
      <c r="AP62" s="20">
        <v>-298.19</v>
      </c>
      <c r="AQ62" s="20">
        <v>-1891.16</v>
      </c>
      <c r="AR62" s="20">
        <v>-225.08</v>
      </c>
      <c r="AS62" s="20">
        <v>-477.44</v>
      </c>
      <c r="AT62" s="20">
        <v>-1720.64</v>
      </c>
      <c r="AU62" s="20">
        <v>0</v>
      </c>
      <c r="AV62" s="20">
        <v>0</v>
      </c>
      <c r="AW62" s="20">
        <v>0</v>
      </c>
      <c r="AX62" s="20">
        <v>0</v>
      </c>
      <c r="AY62" s="20">
        <v>0</v>
      </c>
      <c r="AZ62" s="20">
        <v>0</v>
      </c>
      <c r="BA62" s="20">
        <v>0</v>
      </c>
      <c r="BB62" s="20">
        <v>0</v>
      </c>
      <c r="BC62" s="20">
        <v>0</v>
      </c>
      <c r="BD62" s="20">
        <v>0</v>
      </c>
      <c r="BE62" s="20">
        <v>0</v>
      </c>
      <c r="BF62" s="11"/>
      <c r="BG62" s="22"/>
      <c r="BH62" s="11"/>
      <c r="BI62" s="11"/>
      <c r="BJ62" s="11"/>
      <c r="BK62" s="11"/>
      <c r="BL62" s="11"/>
      <c r="BM62" s="11"/>
    </row>
    <row r="63" spans="1:65" x14ac:dyDescent="0.25">
      <c r="A63" s="23" t="s">
        <v>89</v>
      </c>
      <c r="B63" s="29" t="s">
        <v>90</v>
      </c>
      <c r="C63" s="25" t="s">
        <v>15</v>
      </c>
      <c r="D63" s="25" t="s">
        <v>144</v>
      </c>
      <c r="E63" s="25" t="s">
        <v>91</v>
      </c>
      <c r="F63" s="25" t="s">
        <v>18</v>
      </c>
      <c r="G63" s="19" t="s">
        <v>19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>
        <v>-32.68</v>
      </c>
      <c r="AA63" s="20">
        <v>-1.8</v>
      </c>
      <c r="AB63" s="20">
        <v>-126.2</v>
      </c>
      <c r="AC63" s="20">
        <v>-0.56000000000000005</v>
      </c>
      <c r="AD63" s="20">
        <v>-0.4</v>
      </c>
      <c r="AE63" s="20">
        <v>-0.53</v>
      </c>
      <c r="AF63" s="20">
        <v>-1.06</v>
      </c>
      <c r="AG63" s="20">
        <v>-1.21</v>
      </c>
      <c r="AH63" s="20">
        <v>-1.06</v>
      </c>
      <c r="AI63" s="20">
        <v>-0.53</v>
      </c>
      <c r="AJ63" s="20">
        <v>0</v>
      </c>
      <c r="AK63" s="20">
        <v>-1.18</v>
      </c>
      <c r="AL63" s="20">
        <v>-1.49</v>
      </c>
      <c r="AM63" s="20">
        <v>-0.44</v>
      </c>
      <c r="AN63" s="20">
        <v>-0.75</v>
      </c>
      <c r="AO63" s="20">
        <v>-0.9</v>
      </c>
      <c r="AP63" s="20">
        <v>0</v>
      </c>
      <c r="AQ63" s="20">
        <v>0</v>
      </c>
      <c r="AR63" s="20">
        <v>0</v>
      </c>
      <c r="AS63" s="20">
        <v>-1.1499999999999999</v>
      </c>
      <c r="AT63" s="20">
        <v>-2.15</v>
      </c>
      <c r="AU63" s="20">
        <v>0</v>
      </c>
      <c r="AV63" s="20">
        <v>0</v>
      </c>
      <c r="AW63" s="20">
        <v>0</v>
      </c>
      <c r="AX63" s="20">
        <v>-3.55</v>
      </c>
      <c r="AY63" s="20">
        <v>-75.72</v>
      </c>
      <c r="AZ63" s="20">
        <v>-49.2</v>
      </c>
      <c r="BA63" s="20">
        <v>-3.3</v>
      </c>
      <c r="BB63" s="20">
        <v>0</v>
      </c>
      <c r="BC63" s="20">
        <v>0</v>
      </c>
      <c r="BD63" s="20">
        <v>0</v>
      </c>
      <c r="BE63" s="20">
        <v>0</v>
      </c>
      <c r="BF63" s="11"/>
      <c r="BG63" s="22"/>
      <c r="BH63" s="11"/>
      <c r="BI63" s="11"/>
      <c r="BJ63" s="11"/>
      <c r="BK63" s="11"/>
      <c r="BL63" s="11"/>
      <c r="BM63" s="11"/>
    </row>
    <row r="64" spans="1:65" x14ac:dyDescent="0.25">
      <c r="A64" s="23" t="s">
        <v>92</v>
      </c>
      <c r="B64" s="29" t="s">
        <v>93</v>
      </c>
      <c r="C64" s="25" t="s">
        <v>15</v>
      </c>
      <c r="D64" s="25" t="s">
        <v>144</v>
      </c>
      <c r="E64" s="25" t="s">
        <v>94</v>
      </c>
      <c r="F64" s="25" t="s">
        <v>18</v>
      </c>
      <c r="G64" s="19" t="s">
        <v>19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>
        <v>-20109.46</v>
      </c>
      <c r="AA64" s="20">
        <v>-25830.48</v>
      </c>
      <c r="AB64" s="20">
        <v>-26046.57</v>
      </c>
      <c r="AC64" s="20">
        <v>-31821.759999999998</v>
      </c>
      <c r="AD64" s="20">
        <v>-30801.9</v>
      </c>
      <c r="AE64" s="20">
        <v>-43773.81</v>
      </c>
      <c r="AF64" s="20">
        <v>-68576.31</v>
      </c>
      <c r="AG64" s="20">
        <v>-67220.53</v>
      </c>
      <c r="AH64" s="20">
        <v>-51105.43</v>
      </c>
      <c r="AI64" s="20">
        <v>-50825.07</v>
      </c>
      <c r="AJ64" s="20">
        <v>-60776.51</v>
      </c>
      <c r="AK64" s="20">
        <v>-56756.39</v>
      </c>
      <c r="AL64" s="20">
        <v>-49305.42</v>
      </c>
      <c r="AM64" s="20">
        <v>-44362.64</v>
      </c>
      <c r="AN64" s="20">
        <v>-41951.95</v>
      </c>
      <c r="AO64" s="20">
        <v>-46461.89</v>
      </c>
      <c r="AP64" s="20">
        <v>-47531.98</v>
      </c>
      <c r="AQ64" s="20">
        <v>-49111.93</v>
      </c>
      <c r="AR64" s="20">
        <v>-46544.84</v>
      </c>
      <c r="AS64" s="20">
        <v>-50102.33</v>
      </c>
      <c r="AT64" s="20">
        <v>-41815.78</v>
      </c>
      <c r="AU64" s="20">
        <v>-46580.35</v>
      </c>
      <c r="AV64" s="20">
        <v>-59738.81</v>
      </c>
      <c r="AW64" s="20">
        <v>-59105.72</v>
      </c>
      <c r="AX64" s="20">
        <v>-53217.3</v>
      </c>
      <c r="AY64" s="20">
        <v>-58497.31</v>
      </c>
      <c r="AZ64" s="20">
        <v>-47614.89</v>
      </c>
      <c r="BA64" s="20">
        <v>-53542.48</v>
      </c>
      <c r="BB64" s="20">
        <v>-51884.57</v>
      </c>
      <c r="BC64" s="20">
        <v>-56075.21</v>
      </c>
      <c r="BD64" s="20">
        <v>-49776.46</v>
      </c>
      <c r="BE64" s="20">
        <v>-52918.95</v>
      </c>
      <c r="BF64" s="11"/>
      <c r="BG64" s="22"/>
      <c r="BH64" s="11"/>
      <c r="BI64" s="11"/>
      <c r="BJ64" s="11"/>
      <c r="BK64" s="11"/>
      <c r="BL64" s="11"/>
      <c r="BM64" s="11"/>
    </row>
    <row r="65" spans="1:65" x14ac:dyDescent="0.25">
      <c r="A65" s="23" t="s">
        <v>95</v>
      </c>
      <c r="B65" s="29" t="s">
        <v>95</v>
      </c>
      <c r="C65" s="25" t="s">
        <v>15</v>
      </c>
      <c r="D65" s="25" t="s">
        <v>144</v>
      </c>
      <c r="E65" s="25" t="s">
        <v>96</v>
      </c>
      <c r="F65" s="25" t="s">
        <v>18</v>
      </c>
      <c r="G65" s="19" t="s">
        <v>19</v>
      </c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20"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20">
        <v>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20">
        <v>0</v>
      </c>
      <c r="AW65" s="20">
        <v>0</v>
      </c>
      <c r="AX65" s="20">
        <v>0</v>
      </c>
      <c r="AY65" s="20">
        <v>0</v>
      </c>
      <c r="AZ65" s="20">
        <v>0</v>
      </c>
      <c r="BA65" s="20">
        <v>0</v>
      </c>
      <c r="BB65" s="20">
        <v>0</v>
      </c>
      <c r="BC65" s="20">
        <v>0</v>
      </c>
      <c r="BD65" s="20">
        <v>0</v>
      </c>
      <c r="BE65" s="20">
        <v>0</v>
      </c>
      <c r="BF65" s="11"/>
      <c r="BG65" s="22"/>
      <c r="BH65" s="11"/>
      <c r="BI65" s="11"/>
      <c r="BJ65" s="11"/>
      <c r="BK65" s="11"/>
      <c r="BL65" s="11"/>
      <c r="BM65" s="11"/>
    </row>
    <row r="66" spans="1:65" x14ac:dyDescent="0.25">
      <c r="A66" s="23" t="s">
        <v>97</v>
      </c>
      <c r="B66" s="29" t="s">
        <v>98</v>
      </c>
      <c r="C66" s="25" t="s">
        <v>15</v>
      </c>
      <c r="D66" s="25" t="s">
        <v>144</v>
      </c>
      <c r="E66" s="25" t="s">
        <v>99</v>
      </c>
      <c r="F66" s="25" t="s">
        <v>18</v>
      </c>
      <c r="G66" s="19" t="s">
        <v>19</v>
      </c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>
        <v>-1010.77</v>
      </c>
      <c r="AA66" s="20">
        <v>-81.540000000000006</v>
      </c>
      <c r="AB66" s="20">
        <v>-6.99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0</v>
      </c>
      <c r="AZ66" s="20">
        <v>-17.54</v>
      </c>
      <c r="BA66" s="20">
        <v>-18.62</v>
      </c>
      <c r="BB66" s="20">
        <v>0</v>
      </c>
      <c r="BC66" s="20">
        <v>0</v>
      </c>
      <c r="BD66" s="20">
        <v>0</v>
      </c>
      <c r="BE66" s="20">
        <v>0</v>
      </c>
      <c r="BF66" s="11"/>
      <c r="BG66" s="22"/>
      <c r="BH66" s="11"/>
      <c r="BI66" s="11"/>
      <c r="BJ66" s="11"/>
      <c r="BK66" s="11"/>
      <c r="BL66" s="11"/>
      <c r="BM66" s="11"/>
    </row>
    <row r="67" spans="1:65" x14ac:dyDescent="0.25">
      <c r="A67" s="23" t="s">
        <v>100</v>
      </c>
      <c r="B67" s="29" t="s">
        <v>100</v>
      </c>
      <c r="C67" s="25" t="s">
        <v>15</v>
      </c>
      <c r="D67" s="25" t="s">
        <v>144</v>
      </c>
      <c r="E67" s="25" t="s">
        <v>101</v>
      </c>
      <c r="F67" s="25" t="s">
        <v>18</v>
      </c>
      <c r="G67" s="19" t="s">
        <v>19</v>
      </c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>
        <v>-344.35</v>
      </c>
      <c r="AA67" s="20">
        <v>-2793.15</v>
      </c>
      <c r="AB67" s="20">
        <v>-3870.32</v>
      </c>
      <c r="AC67" s="20">
        <v>-5971.4</v>
      </c>
      <c r="AD67" s="20">
        <v>-4017.66</v>
      </c>
      <c r="AE67" s="20">
        <v>-2990.4</v>
      </c>
      <c r="AF67" s="20">
        <v>-3231.98</v>
      </c>
      <c r="AG67" s="20">
        <v>-5255.5</v>
      </c>
      <c r="AH67" s="20">
        <v>-4944.3500000000004</v>
      </c>
      <c r="AI67" s="20">
        <v>-14114.29</v>
      </c>
      <c r="AJ67" s="20">
        <v>-15142.07</v>
      </c>
      <c r="AK67" s="20">
        <v>-17571.32</v>
      </c>
      <c r="AL67" s="20">
        <v>-15996.45</v>
      </c>
      <c r="AM67" s="20">
        <v>-21494.43</v>
      </c>
      <c r="AN67" s="20">
        <v>-18306.189999999999</v>
      </c>
      <c r="AO67" s="20">
        <v>-16476.55</v>
      </c>
      <c r="AP67" s="20">
        <v>-19306.099999999999</v>
      </c>
      <c r="AQ67" s="20">
        <v>-22171.05</v>
      </c>
      <c r="AR67" s="20">
        <v>-15522.05</v>
      </c>
      <c r="AS67" s="20">
        <v>-15365.28</v>
      </c>
      <c r="AT67" s="20">
        <v>-15119.66</v>
      </c>
      <c r="AU67" s="20">
        <v>-19149.5</v>
      </c>
      <c r="AV67" s="20">
        <v>-6525.56</v>
      </c>
      <c r="AW67" s="20">
        <v>-2951.88</v>
      </c>
      <c r="AX67" s="20">
        <v>-2786.02</v>
      </c>
      <c r="AY67" s="20">
        <v>-2719.1</v>
      </c>
      <c r="AZ67" s="20">
        <v>-3606.32</v>
      </c>
      <c r="BA67" s="20">
        <v>-7797.29</v>
      </c>
      <c r="BB67" s="20">
        <v>-2472.5700000000002</v>
      </c>
      <c r="BC67" s="20">
        <v>-513.96</v>
      </c>
      <c r="BD67" s="20">
        <v>-3618.85</v>
      </c>
      <c r="BE67" s="20">
        <v>-8327.33</v>
      </c>
      <c r="BF67" s="11"/>
      <c r="BG67" s="22"/>
    </row>
    <row r="68" spans="1:65" x14ac:dyDescent="0.25">
      <c r="A68" s="23" t="s">
        <v>102</v>
      </c>
      <c r="B68" s="29" t="s">
        <v>103</v>
      </c>
      <c r="C68" s="25" t="s">
        <v>15</v>
      </c>
      <c r="D68" s="25" t="s">
        <v>144</v>
      </c>
      <c r="E68" s="25" t="s">
        <v>104</v>
      </c>
      <c r="F68" s="25" t="s">
        <v>18</v>
      </c>
      <c r="G68" s="19" t="s">
        <v>19</v>
      </c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>
        <v>-37065.99</v>
      </c>
      <c r="AA68" s="20">
        <v>-46504.15</v>
      </c>
      <c r="AB68" s="20">
        <v>-61714.95</v>
      </c>
      <c r="AC68" s="20">
        <v>-68152.11</v>
      </c>
      <c r="AD68" s="20">
        <v>-76711.679999999993</v>
      </c>
      <c r="AE68" s="20">
        <v>-63210.07</v>
      </c>
      <c r="AF68" s="20">
        <v>-52206.95</v>
      </c>
      <c r="AG68" s="20">
        <v>-45482.17</v>
      </c>
      <c r="AH68" s="20">
        <v>-29580.99</v>
      </c>
      <c r="AI68" s="20">
        <v>-50247.91</v>
      </c>
      <c r="AJ68" s="20">
        <v>-52036.76</v>
      </c>
      <c r="AK68" s="20">
        <v>-38533.85</v>
      </c>
      <c r="AL68" s="20">
        <v>-41739.160000000003</v>
      </c>
      <c r="AM68" s="20">
        <v>-48524.02</v>
      </c>
      <c r="AN68" s="20">
        <v>-49845.9</v>
      </c>
      <c r="AO68" s="20">
        <v>-41335.79</v>
      </c>
      <c r="AP68" s="20">
        <v>-71431.95</v>
      </c>
      <c r="AQ68" s="20">
        <v>-49745.65</v>
      </c>
      <c r="AR68" s="20">
        <v>-43305.23</v>
      </c>
      <c r="AS68" s="20">
        <v>-50400.75</v>
      </c>
      <c r="AT68" s="20">
        <v>-43679.44</v>
      </c>
      <c r="AU68" s="20">
        <v>-53149.56</v>
      </c>
      <c r="AV68" s="20">
        <v>-63225.279999999999</v>
      </c>
      <c r="AW68" s="20">
        <v>-71617.490000000005</v>
      </c>
      <c r="AX68" s="20">
        <v>-71353.22</v>
      </c>
      <c r="AY68" s="20">
        <v>-109848.15</v>
      </c>
      <c r="AZ68" s="20">
        <v>-120251.42</v>
      </c>
      <c r="BA68" s="20">
        <v>-100530.33</v>
      </c>
      <c r="BB68" s="20">
        <v>-75283.740000000005</v>
      </c>
      <c r="BC68" s="20">
        <v>-83922.76</v>
      </c>
      <c r="BD68" s="20">
        <v>-74070.11</v>
      </c>
      <c r="BE68" s="20">
        <v>-74208.42</v>
      </c>
      <c r="BF68" s="11"/>
      <c r="BG68" s="22"/>
    </row>
    <row r="69" spans="1:65" x14ac:dyDescent="0.25">
      <c r="A69" s="23" t="s">
        <v>105</v>
      </c>
      <c r="B69" s="29" t="s">
        <v>106</v>
      </c>
      <c r="C69" s="25" t="s">
        <v>15</v>
      </c>
      <c r="D69" s="25" t="s">
        <v>144</v>
      </c>
      <c r="E69" s="25" t="s">
        <v>107</v>
      </c>
      <c r="F69" s="25" t="s">
        <v>18</v>
      </c>
      <c r="G69" s="19" t="s">
        <v>19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>
        <v>-50748.62</v>
      </c>
      <c r="AA69" s="20">
        <v>-48252.75</v>
      </c>
      <c r="AB69" s="20">
        <v>-62733.93</v>
      </c>
      <c r="AC69" s="20">
        <v>-55862.49</v>
      </c>
      <c r="AD69" s="20">
        <v>-56761.88</v>
      </c>
      <c r="AE69" s="20">
        <v>-56780.87</v>
      </c>
      <c r="AF69" s="20">
        <v>-59852</v>
      </c>
      <c r="AG69" s="20">
        <v>-49275.56</v>
      </c>
      <c r="AH69" s="20">
        <v>-44792.11</v>
      </c>
      <c r="AI69" s="20">
        <v>-50530.67</v>
      </c>
      <c r="AJ69" s="20">
        <v>-58590.19</v>
      </c>
      <c r="AK69" s="20">
        <v>-46022.39</v>
      </c>
      <c r="AL69" s="20">
        <v>-47901.72</v>
      </c>
      <c r="AM69" s="20">
        <v>-47253.02</v>
      </c>
      <c r="AN69" s="20">
        <v>-56644.639999999999</v>
      </c>
      <c r="AO69" s="20">
        <v>-62797.91</v>
      </c>
      <c r="AP69" s="20">
        <v>-46859.21</v>
      </c>
      <c r="AQ69" s="20">
        <v>-68480.37</v>
      </c>
      <c r="AR69" s="20">
        <v>-91214.41</v>
      </c>
      <c r="AS69" s="20">
        <v>-76731.100000000006</v>
      </c>
      <c r="AT69" s="20">
        <v>-113921.91</v>
      </c>
      <c r="AU69" s="20">
        <v>-117313.34</v>
      </c>
      <c r="AV69" s="20">
        <v>-107429.9</v>
      </c>
      <c r="AW69" s="20">
        <v>-140087.70000000001</v>
      </c>
      <c r="AX69" s="20">
        <v>-156853.76000000001</v>
      </c>
      <c r="AY69" s="20">
        <v>-185024.98</v>
      </c>
      <c r="AZ69" s="20">
        <v>-184005.03</v>
      </c>
      <c r="BA69" s="20">
        <v>-99386</v>
      </c>
      <c r="BB69" s="20">
        <v>-115552.91</v>
      </c>
      <c r="BC69" s="20">
        <v>-119772.09</v>
      </c>
      <c r="BD69" s="20">
        <v>-162745.97</v>
      </c>
      <c r="BE69" s="20">
        <v>-158446.60999999999</v>
      </c>
      <c r="BF69" s="11"/>
      <c r="BG69" s="22"/>
    </row>
    <row r="70" spans="1:65" x14ac:dyDescent="0.25">
      <c r="A70" s="23" t="s">
        <v>108</v>
      </c>
      <c r="B70" s="29" t="s">
        <v>109</v>
      </c>
      <c r="C70" s="25" t="s">
        <v>15</v>
      </c>
      <c r="D70" s="25" t="s">
        <v>144</v>
      </c>
      <c r="E70" s="25" t="s">
        <v>110</v>
      </c>
      <c r="F70" s="25" t="s">
        <v>18</v>
      </c>
      <c r="G70" s="19" t="s">
        <v>19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>
        <v>-1227.6099999999999</v>
      </c>
      <c r="AA70" s="20">
        <v>-84.47</v>
      </c>
      <c r="AB70" s="20">
        <v>-321.54000000000002</v>
      </c>
      <c r="AC70" s="20">
        <v>-1693.03</v>
      </c>
      <c r="AD70" s="20">
        <v>-499.57</v>
      </c>
      <c r="AE70" s="20">
        <v>-1539.67</v>
      </c>
      <c r="AF70" s="20">
        <v>-1592.01</v>
      </c>
      <c r="AG70" s="20">
        <v>-2628.02</v>
      </c>
      <c r="AH70" s="20">
        <v>-487.58</v>
      </c>
      <c r="AI70" s="20">
        <v>-553.9</v>
      </c>
      <c r="AJ70" s="20">
        <v>-1668.63</v>
      </c>
      <c r="AK70" s="20">
        <v>-878.04</v>
      </c>
      <c r="AL70" s="20">
        <v>-543.79</v>
      </c>
      <c r="AM70" s="20">
        <v>-284.95999999999998</v>
      </c>
      <c r="AN70" s="20">
        <v>-433.54</v>
      </c>
      <c r="AO70" s="20">
        <v>-634.25</v>
      </c>
      <c r="AP70" s="20">
        <v>-488.8</v>
      </c>
      <c r="AQ70" s="20">
        <v>-409.14</v>
      </c>
      <c r="AR70" s="20">
        <v>-486.13</v>
      </c>
      <c r="AS70" s="20">
        <v>-375.83</v>
      </c>
      <c r="AT70" s="20">
        <v>-403.46</v>
      </c>
      <c r="AU70" s="20">
        <v>-319.06</v>
      </c>
      <c r="AV70" s="20">
        <v>-218.29</v>
      </c>
      <c r="AW70" s="20">
        <v>-173.77</v>
      </c>
      <c r="AX70" s="20">
        <v>-110.03</v>
      </c>
      <c r="AY70" s="20">
        <v>-79.72</v>
      </c>
      <c r="AZ70" s="20">
        <v>-46.63</v>
      </c>
      <c r="BA70" s="20">
        <v>-57.84</v>
      </c>
      <c r="BB70" s="20">
        <v>-15.86</v>
      </c>
      <c r="BC70" s="20">
        <v>0</v>
      </c>
      <c r="BD70" s="20">
        <v>-0.28000000000000003</v>
      </c>
      <c r="BE70" s="20">
        <v>0</v>
      </c>
      <c r="BF70" s="11"/>
      <c r="BG70" s="22"/>
    </row>
    <row r="71" spans="1:65" x14ac:dyDescent="0.25">
      <c r="A71" s="23" t="s">
        <v>111</v>
      </c>
      <c r="B71" s="29" t="s">
        <v>111</v>
      </c>
      <c r="C71" s="25" t="s">
        <v>15</v>
      </c>
      <c r="D71" s="25" t="s">
        <v>144</v>
      </c>
      <c r="E71" s="25" t="s">
        <v>112</v>
      </c>
      <c r="F71" s="25" t="s">
        <v>18</v>
      </c>
      <c r="G71" s="19" t="s">
        <v>19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>
        <v>0</v>
      </c>
      <c r="AA71" s="20">
        <v>0</v>
      </c>
      <c r="AB71" s="20">
        <v>0</v>
      </c>
      <c r="AC71" s="20">
        <v>0</v>
      </c>
      <c r="AD71" s="20">
        <v>0</v>
      </c>
      <c r="AE71" s="20">
        <v>-1668.47</v>
      </c>
      <c r="AF71" s="20">
        <v>0</v>
      </c>
      <c r="AG71" s="20">
        <v>-3.08</v>
      </c>
      <c r="AH71" s="20">
        <v>-3.2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20">
        <v>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20">
        <v>0</v>
      </c>
      <c r="AW71" s="20">
        <v>0</v>
      </c>
      <c r="AX71" s="20">
        <v>0</v>
      </c>
      <c r="AY71" s="20">
        <v>0</v>
      </c>
      <c r="AZ71" s="20">
        <v>0</v>
      </c>
      <c r="BA71" s="20">
        <v>0</v>
      </c>
      <c r="BB71" s="20">
        <v>0</v>
      </c>
      <c r="BC71" s="20">
        <v>0</v>
      </c>
      <c r="BD71" s="20">
        <v>0</v>
      </c>
      <c r="BE71" s="20">
        <v>0</v>
      </c>
      <c r="BF71" s="11"/>
      <c r="BG71" s="22"/>
    </row>
    <row r="72" spans="1:65" x14ac:dyDescent="0.25">
      <c r="A72" s="23" t="s">
        <v>113</v>
      </c>
      <c r="B72" s="29" t="s">
        <v>114</v>
      </c>
      <c r="C72" s="25" t="s">
        <v>15</v>
      </c>
      <c r="D72" s="25" t="s">
        <v>144</v>
      </c>
      <c r="E72" s="25" t="s">
        <v>115</v>
      </c>
      <c r="F72" s="25" t="s">
        <v>18</v>
      </c>
      <c r="G72" s="19" t="s">
        <v>19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>
        <v>-2.13</v>
      </c>
      <c r="AA72" s="20">
        <v>-1.39</v>
      </c>
      <c r="AB72" s="20">
        <v>-1.48</v>
      </c>
      <c r="AC72" s="20">
        <v>-2.09</v>
      </c>
      <c r="AD72" s="20">
        <v>-0.09</v>
      </c>
      <c r="AE72" s="20">
        <v>0</v>
      </c>
      <c r="AF72" s="20">
        <v>-5.31</v>
      </c>
      <c r="AG72" s="20">
        <v>-11.01</v>
      </c>
      <c r="AH72" s="20">
        <v>-12.53</v>
      </c>
      <c r="AI72" s="20">
        <v>-48.15</v>
      </c>
      <c r="AJ72" s="20">
        <v>-83.78</v>
      </c>
      <c r="AK72" s="20">
        <v>-57.38</v>
      </c>
      <c r="AL72" s="20">
        <v>-60.33</v>
      </c>
      <c r="AM72" s="20">
        <v>-228.64</v>
      </c>
      <c r="AN72" s="20">
        <v>-54.59</v>
      </c>
      <c r="AO72" s="20">
        <v>-55.98</v>
      </c>
      <c r="AP72" s="20">
        <v>-73.56</v>
      </c>
      <c r="AQ72" s="20">
        <v>-76.3</v>
      </c>
      <c r="AR72" s="20">
        <v>-55.15</v>
      </c>
      <c r="AS72" s="20">
        <v>-49.44</v>
      </c>
      <c r="AT72" s="20">
        <v>-53.99</v>
      </c>
      <c r="AU72" s="20">
        <v>-55.87</v>
      </c>
      <c r="AV72" s="20">
        <v>-50.49</v>
      </c>
      <c r="AW72" s="20">
        <v>-56.29</v>
      </c>
      <c r="AX72" s="20">
        <v>-57.93</v>
      </c>
      <c r="AY72" s="20">
        <v>-99.95</v>
      </c>
      <c r="AZ72" s="20">
        <v>-82.25</v>
      </c>
      <c r="BA72" s="20">
        <v>-53.99</v>
      </c>
      <c r="BB72" s="20">
        <v>-38.68</v>
      </c>
      <c r="BC72" s="20">
        <v>-36.46</v>
      </c>
      <c r="BD72" s="20">
        <v>-53.88</v>
      </c>
      <c r="BE72" s="20">
        <v>-41.76</v>
      </c>
      <c r="BF72" s="11"/>
      <c r="BG72" s="22"/>
    </row>
    <row r="73" spans="1:65" x14ac:dyDescent="0.25">
      <c r="A73" s="23" t="s">
        <v>116</v>
      </c>
      <c r="B73" s="29" t="s">
        <v>117</v>
      </c>
      <c r="C73" s="25" t="s">
        <v>15</v>
      </c>
      <c r="D73" s="25" t="s">
        <v>144</v>
      </c>
      <c r="E73" s="25" t="s">
        <v>118</v>
      </c>
      <c r="F73" s="25" t="s">
        <v>18</v>
      </c>
      <c r="G73" s="19" t="s">
        <v>19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>
        <v>-466.47</v>
      </c>
      <c r="AA73" s="20">
        <v>-497.6</v>
      </c>
      <c r="AB73" s="20">
        <v>-532.79999999999995</v>
      </c>
      <c r="AC73" s="20">
        <v>-552.74</v>
      </c>
      <c r="AD73" s="20">
        <v>-1140.18</v>
      </c>
      <c r="AE73" s="20">
        <v>-1150.99</v>
      </c>
      <c r="AF73" s="20">
        <v>-538.58000000000004</v>
      </c>
      <c r="AG73" s="20">
        <v>-444.43</v>
      </c>
      <c r="AH73" s="20">
        <v>-358.08</v>
      </c>
      <c r="AI73" s="20">
        <v>-389.59</v>
      </c>
      <c r="AJ73" s="20">
        <v>-508.5</v>
      </c>
      <c r="AK73" s="20">
        <v>-425.87</v>
      </c>
      <c r="AL73" s="20">
        <v>-346.85</v>
      </c>
      <c r="AM73" s="20">
        <v>-217.04</v>
      </c>
      <c r="AN73" s="20">
        <v>-68.38</v>
      </c>
      <c r="AO73" s="20">
        <v>-79.02</v>
      </c>
      <c r="AP73" s="20">
        <v>-99.55</v>
      </c>
      <c r="AQ73" s="20">
        <v>-64.48</v>
      </c>
      <c r="AR73" s="20">
        <v>-75.42</v>
      </c>
      <c r="AS73" s="20">
        <v>-75.42</v>
      </c>
      <c r="AT73" s="20">
        <v>-75.42</v>
      </c>
      <c r="AU73" s="20">
        <v>-75.42</v>
      </c>
      <c r="AV73" s="20">
        <v>-75.42</v>
      </c>
      <c r="AW73" s="20">
        <v>-75.42</v>
      </c>
      <c r="AX73" s="20">
        <v>-75.42</v>
      </c>
      <c r="AY73" s="20">
        <v>-75.42</v>
      </c>
      <c r="AZ73" s="20">
        <v>-75.42</v>
      </c>
      <c r="BA73" s="20">
        <v>-75.42</v>
      </c>
      <c r="BB73" s="20">
        <v>-75.42</v>
      </c>
      <c r="BC73" s="20">
        <v>-75.42</v>
      </c>
      <c r="BD73" s="20">
        <v>-75.42</v>
      </c>
      <c r="BE73" s="20">
        <v>-75.42</v>
      </c>
      <c r="BF73" s="11"/>
      <c r="BG73" s="22"/>
    </row>
    <row r="74" spans="1:65" x14ac:dyDescent="0.25">
      <c r="A74" s="23" t="s">
        <v>119</v>
      </c>
      <c r="B74" s="29" t="s">
        <v>119</v>
      </c>
      <c r="C74" s="25" t="s">
        <v>15</v>
      </c>
      <c r="D74" s="25" t="s">
        <v>144</v>
      </c>
      <c r="E74" s="25" t="s">
        <v>120</v>
      </c>
      <c r="F74" s="25" t="s">
        <v>18</v>
      </c>
      <c r="G74" s="19" t="s">
        <v>19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>
        <v>-399.31</v>
      </c>
      <c r="AA74" s="20">
        <v>-316.69</v>
      </c>
      <c r="AB74" s="20">
        <v>-373.72</v>
      </c>
      <c r="AC74" s="20">
        <v>-242.82</v>
      </c>
      <c r="AD74" s="20">
        <v>-66.31</v>
      </c>
      <c r="AE74" s="20">
        <v>-151.08000000000001</v>
      </c>
      <c r="AF74" s="20">
        <v>-79.52</v>
      </c>
      <c r="AG74" s="20">
        <v>-285.49</v>
      </c>
      <c r="AH74" s="20">
        <v>-297.98</v>
      </c>
      <c r="AI74" s="20">
        <v>-338.38</v>
      </c>
      <c r="AJ74" s="20">
        <v>-601.82000000000005</v>
      </c>
      <c r="AK74" s="20">
        <v>-290.74</v>
      </c>
      <c r="AL74" s="20">
        <v>-41.51</v>
      </c>
      <c r="AM74" s="20">
        <v>-125.81</v>
      </c>
      <c r="AN74" s="20">
        <v>-105.11</v>
      </c>
      <c r="AO74" s="20">
        <v>-36.14</v>
      </c>
      <c r="AP74" s="20">
        <v>-123.18</v>
      </c>
      <c r="AQ74" s="20">
        <v>-223.04</v>
      </c>
      <c r="AR74" s="20">
        <v>-312.51</v>
      </c>
      <c r="AS74" s="20">
        <v>-166.64</v>
      </c>
      <c r="AT74" s="20">
        <v>-125.97</v>
      </c>
      <c r="AU74" s="20">
        <v>-195.34</v>
      </c>
      <c r="AV74" s="20">
        <v>-201.95</v>
      </c>
      <c r="AW74" s="20">
        <v>-110.64</v>
      </c>
      <c r="AX74" s="20">
        <v>-30.25</v>
      </c>
      <c r="AY74" s="20">
        <v>0</v>
      </c>
      <c r="AZ74" s="20">
        <v>0</v>
      </c>
      <c r="BA74" s="20">
        <v>0</v>
      </c>
      <c r="BB74" s="20">
        <v>0</v>
      </c>
      <c r="BC74" s="20">
        <v>0</v>
      </c>
      <c r="BD74" s="20">
        <v>0</v>
      </c>
      <c r="BE74" s="20">
        <v>0</v>
      </c>
      <c r="BF74" s="11"/>
      <c r="BG74" s="22"/>
    </row>
    <row r="75" spans="1:65" x14ac:dyDescent="0.25">
      <c r="A75" s="23" t="s">
        <v>23</v>
      </c>
      <c r="B75" s="29" t="s">
        <v>24</v>
      </c>
      <c r="C75" s="25" t="s">
        <v>15</v>
      </c>
      <c r="D75" s="25" t="s">
        <v>144</v>
      </c>
      <c r="E75" s="25" t="s">
        <v>25</v>
      </c>
      <c r="F75" s="25" t="s">
        <v>18</v>
      </c>
      <c r="G75" s="19" t="s">
        <v>19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>
        <v>-38855.07</v>
      </c>
      <c r="AA75" s="20">
        <v>-52405.82</v>
      </c>
      <c r="AB75" s="20">
        <v>-57461.27</v>
      </c>
      <c r="AC75" s="20">
        <v>-60425.24</v>
      </c>
      <c r="AD75" s="20">
        <v>-62827.54</v>
      </c>
      <c r="AE75" s="20">
        <v>-62649.16</v>
      </c>
      <c r="AF75" s="20">
        <v>-71414.789999999994</v>
      </c>
      <c r="AG75" s="20">
        <v>-116866.79</v>
      </c>
      <c r="AH75" s="20">
        <v>-105422.16</v>
      </c>
      <c r="AI75" s="20">
        <v>-107498.41</v>
      </c>
      <c r="AJ75" s="20">
        <v>-120678.32</v>
      </c>
      <c r="AK75" s="20">
        <v>-127881.21</v>
      </c>
      <c r="AL75" s="20">
        <v>-124953.44</v>
      </c>
      <c r="AM75" s="20">
        <v>-108622.54</v>
      </c>
      <c r="AN75" s="20">
        <v>-154549.78</v>
      </c>
      <c r="AO75" s="20">
        <v>-209777.32</v>
      </c>
      <c r="AP75" s="20">
        <v>-196275.20000000001</v>
      </c>
      <c r="AQ75" s="20">
        <v>-169540.07</v>
      </c>
      <c r="AR75" s="20">
        <v>-206436.59</v>
      </c>
      <c r="AS75" s="20">
        <v>-149864.84</v>
      </c>
      <c r="AT75" s="20">
        <v>-132208.57999999999</v>
      </c>
      <c r="AU75" s="20">
        <v>-117050.72</v>
      </c>
      <c r="AV75" s="20">
        <v>-111918.63</v>
      </c>
      <c r="AW75" s="20">
        <v>-82638.62</v>
      </c>
      <c r="AX75" s="20">
        <v>-78439.210000000006</v>
      </c>
      <c r="AY75" s="20">
        <v>-82349.5</v>
      </c>
      <c r="AZ75" s="20">
        <v>-79416.399999999994</v>
      </c>
      <c r="BA75" s="20">
        <v>-84035.97</v>
      </c>
      <c r="BB75" s="20">
        <v>-57669.02</v>
      </c>
      <c r="BC75" s="20">
        <v>-49442.13</v>
      </c>
      <c r="BD75" s="20">
        <v>-59641.38</v>
      </c>
      <c r="BE75" s="20">
        <v>-64369.24</v>
      </c>
      <c r="BF75" s="11"/>
      <c r="BG75" s="22"/>
    </row>
    <row r="76" spans="1:65" x14ac:dyDescent="0.25">
      <c r="A76" s="23" t="s">
        <v>123</v>
      </c>
      <c r="B76" s="29" t="s">
        <v>124</v>
      </c>
      <c r="C76" s="25" t="s">
        <v>15</v>
      </c>
      <c r="D76" s="25" t="s">
        <v>144</v>
      </c>
      <c r="E76" s="25" t="s">
        <v>125</v>
      </c>
      <c r="F76" s="25" t="s">
        <v>18</v>
      </c>
      <c r="G76" s="19" t="s">
        <v>19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>
        <v>0</v>
      </c>
      <c r="AA76" s="20">
        <v>0</v>
      </c>
      <c r="AB76" s="20">
        <v>0</v>
      </c>
      <c r="AC76" s="20">
        <v>-237.99</v>
      </c>
      <c r="AD76" s="20">
        <v>-1243.25</v>
      </c>
      <c r="AE76" s="20">
        <v>-388.01</v>
      </c>
      <c r="AF76" s="20">
        <v>-3793.92</v>
      </c>
      <c r="AG76" s="20">
        <v>-2620.8000000000002</v>
      </c>
      <c r="AH76" s="20">
        <v>-4244.43</v>
      </c>
      <c r="AI76" s="20">
        <v>-4800</v>
      </c>
      <c r="AJ76" s="20">
        <v>-3012.78</v>
      </c>
      <c r="AK76" s="20">
        <v>-4066.87</v>
      </c>
      <c r="AL76" s="20">
        <v>-4014.12</v>
      </c>
      <c r="AM76" s="20">
        <v>-3475.38</v>
      </c>
      <c r="AN76" s="20">
        <v>-3533.81</v>
      </c>
      <c r="AO76" s="20">
        <v>-2323.1</v>
      </c>
      <c r="AP76" s="20">
        <v>-2683.41</v>
      </c>
      <c r="AQ76" s="20">
        <v>-4533.2</v>
      </c>
      <c r="AR76" s="20">
        <v>-3802.93</v>
      </c>
      <c r="AS76" s="20">
        <v>-1578.66</v>
      </c>
      <c r="AT76" s="20">
        <v>-975.84</v>
      </c>
      <c r="AU76" s="20">
        <v>0</v>
      </c>
      <c r="AV76" s="20">
        <v>-255.26</v>
      </c>
      <c r="AW76" s="20">
        <v>-1282.79</v>
      </c>
      <c r="AX76" s="20">
        <v>-1294.3499999999999</v>
      </c>
      <c r="AY76" s="20">
        <v>-2218.79</v>
      </c>
      <c r="AZ76" s="20">
        <v>-505.91</v>
      </c>
      <c r="BA76" s="20">
        <v>0</v>
      </c>
      <c r="BB76" s="20">
        <v>-286.3</v>
      </c>
      <c r="BC76" s="20">
        <v>-1094.3499999999999</v>
      </c>
      <c r="BD76" s="20">
        <v>-4673.5600000000004</v>
      </c>
      <c r="BE76" s="20">
        <v>-13708.79</v>
      </c>
      <c r="BF76" s="11"/>
      <c r="BG76" s="22"/>
    </row>
    <row r="77" spans="1:65" x14ac:dyDescent="0.25">
      <c r="A77" s="23" t="s">
        <v>126</v>
      </c>
      <c r="B77" s="29" t="s">
        <v>145</v>
      </c>
      <c r="C77" s="25" t="s">
        <v>15</v>
      </c>
      <c r="D77" s="25" t="s">
        <v>144</v>
      </c>
      <c r="E77" s="25" t="s">
        <v>128</v>
      </c>
      <c r="F77" s="25" t="s">
        <v>18</v>
      </c>
      <c r="G77" s="19" t="s">
        <v>19</v>
      </c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>
        <v>-1414.75</v>
      </c>
      <c r="AA77" s="20">
        <v>-2146.37</v>
      </c>
      <c r="AB77" s="20">
        <v>-928.32</v>
      </c>
      <c r="AC77" s="20">
        <v>-398.75</v>
      </c>
      <c r="AD77" s="20">
        <v>-233.01</v>
      </c>
      <c r="AE77" s="20">
        <v>-253.68</v>
      </c>
      <c r="AF77" s="20">
        <v>-61.56</v>
      </c>
      <c r="AG77" s="20">
        <v>-4.08</v>
      </c>
      <c r="AH77" s="20">
        <v>-30.34</v>
      </c>
      <c r="AI77" s="20">
        <v>-212.9</v>
      </c>
      <c r="AJ77" s="20">
        <v>-30.4</v>
      </c>
      <c r="AK77" s="20">
        <v>-27.08</v>
      </c>
      <c r="AL77" s="20">
        <v>-221.14</v>
      </c>
      <c r="AM77" s="20">
        <v>-289.75</v>
      </c>
      <c r="AN77" s="20">
        <v>-340.29</v>
      </c>
      <c r="AO77" s="20">
        <v>-19.420000000000002</v>
      </c>
      <c r="AP77" s="20">
        <v>-57.58</v>
      </c>
      <c r="AQ77" s="20">
        <v>-123.76</v>
      </c>
      <c r="AR77" s="20">
        <v>-7.51</v>
      </c>
      <c r="AS77" s="20">
        <v>0</v>
      </c>
      <c r="AT77" s="20">
        <v>-768.91</v>
      </c>
      <c r="AU77" s="20">
        <v>0</v>
      </c>
      <c r="AV77" s="20">
        <v>0</v>
      </c>
      <c r="AW77" s="20">
        <v>0</v>
      </c>
      <c r="AX77" s="20">
        <v>0</v>
      </c>
      <c r="AY77" s="20">
        <v>0</v>
      </c>
      <c r="AZ77" s="20">
        <v>0</v>
      </c>
      <c r="BA77" s="20">
        <v>0</v>
      </c>
      <c r="BB77" s="20">
        <v>-134.16999999999999</v>
      </c>
      <c r="BC77" s="20">
        <v>0</v>
      </c>
      <c r="BD77" s="20">
        <v>0</v>
      </c>
      <c r="BE77" s="20">
        <v>-281.25</v>
      </c>
      <c r="BF77" s="11"/>
      <c r="BG77" s="22"/>
    </row>
    <row r="78" spans="1:65" x14ac:dyDescent="0.25">
      <c r="A78" s="23" t="s">
        <v>129</v>
      </c>
      <c r="B78" s="29" t="s">
        <v>130</v>
      </c>
      <c r="C78" s="25" t="s">
        <v>15</v>
      </c>
      <c r="D78" s="25" t="s">
        <v>144</v>
      </c>
      <c r="E78" s="25" t="s">
        <v>131</v>
      </c>
      <c r="F78" s="25" t="s">
        <v>18</v>
      </c>
      <c r="G78" s="19" t="s">
        <v>19</v>
      </c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>
        <v>-3.43</v>
      </c>
      <c r="AA78" s="20">
        <v>-0.38</v>
      </c>
      <c r="AB78" s="20">
        <v>-0.38</v>
      </c>
      <c r="AC78" s="20">
        <v>-0.38</v>
      </c>
      <c r="AD78" s="20">
        <v>-0.26</v>
      </c>
      <c r="AE78" s="20">
        <v>-0.09</v>
      </c>
      <c r="AF78" s="20">
        <v>-0.67</v>
      </c>
      <c r="AG78" s="20">
        <v>-0.18</v>
      </c>
      <c r="AH78" s="20">
        <v>-0.23</v>
      </c>
      <c r="AI78" s="20">
        <v>-0.18</v>
      </c>
      <c r="AJ78" s="20">
        <v>-0.5</v>
      </c>
      <c r="AK78" s="20">
        <v>-27.57</v>
      </c>
      <c r="AL78" s="20">
        <v>0</v>
      </c>
      <c r="AM78" s="20">
        <v>0</v>
      </c>
      <c r="AN78" s="20">
        <v>-52.48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20">
        <v>0</v>
      </c>
      <c r="BB78" s="20">
        <v>0</v>
      </c>
      <c r="BC78" s="20">
        <v>0</v>
      </c>
      <c r="BD78" s="20">
        <v>0</v>
      </c>
      <c r="BE78" s="20">
        <v>0</v>
      </c>
      <c r="BF78" s="11"/>
      <c r="BG78" s="22"/>
    </row>
    <row r="79" spans="1:65" x14ac:dyDescent="0.25">
      <c r="A79" s="23" t="s">
        <v>132</v>
      </c>
      <c r="B79" s="29" t="s">
        <v>133</v>
      </c>
      <c r="C79" s="25" t="s">
        <v>15</v>
      </c>
      <c r="D79" s="25" t="s">
        <v>144</v>
      </c>
      <c r="E79" s="25" t="s">
        <v>134</v>
      </c>
      <c r="F79" s="25" t="s">
        <v>18</v>
      </c>
      <c r="G79" s="19" t="s">
        <v>19</v>
      </c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>
        <v>0</v>
      </c>
      <c r="AA79" s="20">
        <v>-23.52</v>
      </c>
      <c r="AB79" s="20">
        <v>0</v>
      </c>
      <c r="AC79" s="20">
        <v>-30.16</v>
      </c>
      <c r="AD79" s="20">
        <v>-16.71</v>
      </c>
      <c r="AE79" s="20">
        <v>-18.37</v>
      </c>
      <c r="AF79" s="20">
        <v>-24.12</v>
      </c>
      <c r="AG79" s="20">
        <v>-23.08</v>
      </c>
      <c r="AH79" s="20">
        <v>-7.78</v>
      </c>
      <c r="AI79" s="20">
        <v>-7.37</v>
      </c>
      <c r="AJ79" s="20">
        <v>-10.72</v>
      </c>
      <c r="AK79" s="20">
        <v>-9.81</v>
      </c>
      <c r="AL79" s="20">
        <v>-6.86</v>
      </c>
      <c r="AM79" s="20">
        <v>-8.89</v>
      </c>
      <c r="AN79" s="20">
        <v>-6</v>
      </c>
      <c r="AO79" s="20">
        <v>-5.77</v>
      </c>
      <c r="AP79" s="20">
        <v>-6.7</v>
      </c>
      <c r="AQ79" s="20">
        <v>-3.9</v>
      </c>
      <c r="AR79" s="20">
        <v>-4.49</v>
      </c>
      <c r="AS79" s="20">
        <v>-1.61</v>
      </c>
      <c r="AT79" s="20">
        <v>-3.51</v>
      </c>
      <c r="AU79" s="20">
        <v>-0.84</v>
      </c>
      <c r="AV79" s="20">
        <v>-1.23</v>
      </c>
      <c r="AW79" s="20">
        <v>-0.26</v>
      </c>
      <c r="AX79" s="20">
        <v>-0.08</v>
      </c>
      <c r="AY79" s="20">
        <v>-0.79</v>
      </c>
      <c r="AZ79" s="20">
        <v>0</v>
      </c>
      <c r="BA79" s="20">
        <v>-0.43</v>
      </c>
      <c r="BB79" s="20">
        <v>-0.16</v>
      </c>
      <c r="BC79" s="20">
        <v>0</v>
      </c>
      <c r="BD79" s="20">
        <v>0</v>
      </c>
      <c r="BE79" s="20">
        <v>0</v>
      </c>
      <c r="BF79" s="11"/>
      <c r="BG79" s="22"/>
    </row>
    <row r="80" spans="1:65" x14ac:dyDescent="0.25">
      <c r="A80" s="23" t="s">
        <v>61</v>
      </c>
      <c r="B80" s="29" t="s">
        <v>61</v>
      </c>
      <c r="C80" s="25" t="s">
        <v>15</v>
      </c>
      <c r="D80" s="25" t="s">
        <v>144</v>
      </c>
      <c r="E80" s="25" t="s">
        <v>63</v>
      </c>
      <c r="F80" s="25" t="s">
        <v>18</v>
      </c>
      <c r="G80" s="19" t="s">
        <v>19</v>
      </c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20">
        <v>0</v>
      </c>
      <c r="BB80" s="20">
        <v>0</v>
      </c>
      <c r="BC80" s="20">
        <v>0</v>
      </c>
      <c r="BD80" s="20">
        <v>0</v>
      </c>
      <c r="BE80" s="20">
        <v>0</v>
      </c>
      <c r="BF80" s="11"/>
      <c r="BG80" s="22"/>
    </row>
    <row r="81" spans="1:65" x14ac:dyDescent="0.25">
      <c r="A81" s="23" t="s">
        <v>64</v>
      </c>
      <c r="B81" s="29" t="s">
        <v>64</v>
      </c>
      <c r="C81" s="25" t="s">
        <v>15</v>
      </c>
      <c r="D81" s="25" t="s">
        <v>144</v>
      </c>
      <c r="E81" s="25" t="s">
        <v>66</v>
      </c>
      <c r="F81" s="25" t="s">
        <v>18</v>
      </c>
      <c r="G81" s="19" t="s">
        <v>19</v>
      </c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>
        <v>0</v>
      </c>
      <c r="AA81" s="20">
        <v>0</v>
      </c>
      <c r="AB81" s="20">
        <v>0</v>
      </c>
      <c r="AC81" s="20">
        <v>0</v>
      </c>
      <c r="AD81" s="20">
        <v>0</v>
      </c>
      <c r="AE81" s="20">
        <v>0</v>
      </c>
      <c r="AF81" s="20">
        <v>0</v>
      </c>
      <c r="AG81" s="20">
        <v>0</v>
      </c>
      <c r="AH81" s="20">
        <v>0</v>
      </c>
      <c r="AI81" s="20">
        <v>0</v>
      </c>
      <c r="AJ81" s="20">
        <v>0</v>
      </c>
      <c r="AK81" s="20">
        <v>-940</v>
      </c>
      <c r="AL81" s="20">
        <v>-1504</v>
      </c>
      <c r="AM81" s="20">
        <v>-1692</v>
      </c>
      <c r="AN81" s="20">
        <v>-2444</v>
      </c>
      <c r="AO81" s="20">
        <v>-2632</v>
      </c>
      <c r="AP81" s="20">
        <v>-2632</v>
      </c>
      <c r="AQ81" s="20">
        <v>-2632</v>
      </c>
      <c r="AR81" s="20">
        <v>-3660.75</v>
      </c>
      <c r="AS81" s="20">
        <v>-3122.25</v>
      </c>
      <c r="AT81" s="20">
        <v>-2845.8</v>
      </c>
      <c r="AU81" s="20">
        <v>-1996.01</v>
      </c>
      <c r="AV81" s="20">
        <v>-1695.68</v>
      </c>
      <c r="AW81" s="20">
        <v>-1422.83</v>
      </c>
      <c r="AX81" s="20">
        <v>-1503.02</v>
      </c>
      <c r="AY81" s="20">
        <v>-1084.3499999999999</v>
      </c>
      <c r="AZ81" s="20">
        <v>-1203.3800000000001</v>
      </c>
      <c r="BA81" s="20">
        <v>-1765.24</v>
      </c>
      <c r="BB81" s="20">
        <v>-2115.5300000000002</v>
      </c>
      <c r="BC81" s="20">
        <v>-1272.3399999999999</v>
      </c>
      <c r="BD81" s="20">
        <v>-2385.2600000000002</v>
      </c>
      <c r="BE81" s="20">
        <v>-2547.77</v>
      </c>
      <c r="BF81" s="11"/>
      <c r="BG81" s="22"/>
    </row>
    <row r="82" spans="1:65" x14ac:dyDescent="0.25">
      <c r="A82" s="23" t="s">
        <v>136</v>
      </c>
      <c r="B82" s="29" t="s">
        <v>137</v>
      </c>
      <c r="C82" s="25" t="s">
        <v>15</v>
      </c>
      <c r="D82" s="25" t="s">
        <v>144</v>
      </c>
      <c r="E82" s="25" t="s">
        <v>138</v>
      </c>
      <c r="F82" s="25" t="s">
        <v>18</v>
      </c>
      <c r="G82" s="19" t="s">
        <v>19</v>
      </c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>
        <v>-17730</v>
      </c>
      <c r="AA82" s="20">
        <v>-18169.2</v>
      </c>
      <c r="AB82" s="20">
        <v>-17643.599999999999</v>
      </c>
      <c r="AC82" s="20">
        <v>-18338.400000000001</v>
      </c>
      <c r="AD82" s="20">
        <v>-23835.599999999999</v>
      </c>
      <c r="AE82" s="20">
        <v>-17305.2</v>
      </c>
      <c r="AF82" s="20">
        <v>-69055.199999999997</v>
      </c>
      <c r="AG82" s="20">
        <v>-39772.800000000003</v>
      </c>
      <c r="AH82" s="20">
        <v>-27360</v>
      </c>
      <c r="AI82" s="20">
        <v>-26193.599999999999</v>
      </c>
      <c r="AJ82" s="20">
        <v>-27906.33</v>
      </c>
      <c r="AK82" s="20">
        <v>-31589.26</v>
      </c>
      <c r="AL82" s="20">
        <v>-39634.89</v>
      </c>
      <c r="AM82" s="20">
        <v>-56043.34</v>
      </c>
      <c r="AN82" s="20">
        <v>-41561.79</v>
      </c>
      <c r="AO82" s="20">
        <v>-41663.269999999997</v>
      </c>
      <c r="AP82" s="20">
        <v>-49328.46</v>
      </c>
      <c r="AQ82" s="20">
        <v>-40955.4</v>
      </c>
      <c r="AR82" s="20">
        <v>-40898.879999999997</v>
      </c>
      <c r="AS82" s="20">
        <v>-39148.199999999997</v>
      </c>
      <c r="AT82" s="20">
        <v>-42244</v>
      </c>
      <c r="AU82" s="20">
        <v>-37349.050000000003</v>
      </c>
      <c r="AV82" s="20">
        <v>-38542.160000000003</v>
      </c>
      <c r="AW82" s="20">
        <v>-37358.870000000003</v>
      </c>
      <c r="AX82" s="20">
        <v>-35449.4</v>
      </c>
      <c r="AY82" s="20">
        <v>-35039.46</v>
      </c>
      <c r="AZ82" s="20">
        <v>-35709.71</v>
      </c>
      <c r="BA82" s="20">
        <v>-38359.42</v>
      </c>
      <c r="BB82" s="20">
        <v>-37473.360000000001</v>
      </c>
      <c r="BC82" s="20">
        <v>-36615.75</v>
      </c>
      <c r="BD82" s="20">
        <v>-42161.05</v>
      </c>
      <c r="BE82" s="20">
        <v>-54903.64</v>
      </c>
      <c r="BF82" s="11"/>
      <c r="BG82" s="22"/>
    </row>
    <row r="83" spans="1:65" x14ac:dyDescent="0.25">
      <c r="A83" s="16" t="s">
        <v>146</v>
      </c>
      <c r="B83" s="29" t="s">
        <v>147</v>
      </c>
      <c r="C83" s="18"/>
      <c r="D83" s="18"/>
      <c r="E83" s="18"/>
      <c r="F83" s="18"/>
      <c r="G83" s="19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 t="s">
        <v>76</v>
      </c>
      <c r="AA83" s="20" t="s">
        <v>76</v>
      </c>
      <c r="AB83" s="20" t="s">
        <v>76</v>
      </c>
      <c r="AC83" s="20" t="s">
        <v>76</v>
      </c>
      <c r="AD83" s="20" t="s">
        <v>76</v>
      </c>
      <c r="AE83" s="20" t="s">
        <v>76</v>
      </c>
      <c r="AF83" s="20" t="s">
        <v>76</v>
      </c>
      <c r="AG83" s="20" t="s">
        <v>76</v>
      </c>
      <c r="AH83" s="20" t="s">
        <v>76</v>
      </c>
      <c r="AI83" s="20" t="s">
        <v>76</v>
      </c>
      <c r="AJ83" s="20" t="s">
        <v>76</v>
      </c>
      <c r="AK83" s="20" t="s">
        <v>76</v>
      </c>
      <c r="AL83" s="20" t="s">
        <v>76</v>
      </c>
      <c r="AM83" s="20" t="s">
        <v>76</v>
      </c>
      <c r="AN83" s="20" t="s">
        <v>76</v>
      </c>
      <c r="AO83" s="20" t="s">
        <v>76</v>
      </c>
      <c r="AP83" s="20" t="s">
        <v>76</v>
      </c>
      <c r="AQ83" s="20" t="s">
        <v>76</v>
      </c>
      <c r="AR83" s="20" t="s">
        <v>76</v>
      </c>
      <c r="AS83" s="20" t="s">
        <v>76</v>
      </c>
      <c r="AT83" s="20" t="s">
        <v>76</v>
      </c>
      <c r="AU83" s="20" t="s">
        <v>76</v>
      </c>
      <c r="AV83" s="20" t="s">
        <v>76</v>
      </c>
      <c r="AW83" s="20" t="s">
        <v>76</v>
      </c>
      <c r="AX83" s="20" t="s">
        <v>76</v>
      </c>
      <c r="AY83" s="20" t="s">
        <v>76</v>
      </c>
      <c r="AZ83" s="20" t="s">
        <v>76</v>
      </c>
      <c r="BA83" s="20" t="s">
        <v>76</v>
      </c>
      <c r="BB83" s="20" t="s">
        <v>76</v>
      </c>
      <c r="BC83" s="20" t="s">
        <v>76</v>
      </c>
      <c r="BD83" s="20" t="s">
        <v>76</v>
      </c>
      <c r="BE83" s="20" t="s">
        <v>76</v>
      </c>
      <c r="BF83" s="11"/>
      <c r="BG83" s="22"/>
      <c r="BH83" s="11"/>
      <c r="BI83" s="11"/>
      <c r="BJ83" s="11"/>
      <c r="BK83" s="11"/>
      <c r="BL83" s="11"/>
      <c r="BM83" s="11"/>
    </row>
    <row r="84" spans="1:65" x14ac:dyDescent="0.25">
      <c r="A84" s="23" t="s">
        <v>92</v>
      </c>
      <c r="B84" s="29" t="s">
        <v>93</v>
      </c>
      <c r="C84" s="25" t="s">
        <v>15</v>
      </c>
      <c r="D84" s="25" t="s">
        <v>148</v>
      </c>
      <c r="E84" s="25" t="s">
        <v>94</v>
      </c>
      <c r="F84" s="25" t="s">
        <v>18</v>
      </c>
      <c r="G84" s="19" t="s">
        <v>19</v>
      </c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>
        <v>6602.85</v>
      </c>
      <c r="AA84" s="20">
        <v>3285</v>
      </c>
      <c r="AB84" s="20">
        <v>394.2</v>
      </c>
      <c r="AC84" s="20">
        <v>-1116.9000000000001</v>
      </c>
      <c r="AD84" s="20">
        <v>-2135.25</v>
      </c>
      <c r="AE84" s="20">
        <v>-427.05</v>
      </c>
      <c r="AF84" s="20">
        <v>427.05</v>
      </c>
      <c r="AG84" s="20">
        <v>886.95</v>
      </c>
      <c r="AH84" s="20">
        <v>391.57</v>
      </c>
      <c r="AI84" s="20">
        <v>3360.99</v>
      </c>
      <c r="AJ84" s="20">
        <v>4401.8999999999996</v>
      </c>
      <c r="AK84" s="20">
        <v>3055.05</v>
      </c>
      <c r="AL84" s="20">
        <v>2463.75</v>
      </c>
      <c r="AM84" s="20">
        <v>1642.5</v>
      </c>
      <c r="AN84" s="20">
        <v>1642.5</v>
      </c>
      <c r="AO84" s="20">
        <v>1642.5</v>
      </c>
      <c r="AP84" s="20">
        <v>821.25</v>
      </c>
      <c r="AQ84" s="20">
        <v>0</v>
      </c>
      <c r="AR84" s="20">
        <v>0</v>
      </c>
      <c r="AS84" s="20">
        <v>0</v>
      </c>
      <c r="AT84" s="20">
        <v>1806.75</v>
      </c>
      <c r="AU84" s="20">
        <v>1806.75</v>
      </c>
      <c r="AV84" s="20">
        <v>2069.5500000000002</v>
      </c>
      <c r="AW84" s="20">
        <v>1511.1</v>
      </c>
      <c r="AX84" s="20">
        <v>2595.15</v>
      </c>
      <c r="AY84" s="20">
        <v>2299.5</v>
      </c>
      <c r="AZ84" s="20">
        <v>1642.5</v>
      </c>
      <c r="BA84" s="20">
        <v>1642.5</v>
      </c>
      <c r="BB84" s="20">
        <v>1642.5</v>
      </c>
      <c r="BC84" s="20">
        <v>1642.5</v>
      </c>
      <c r="BD84" s="20">
        <v>1642.5</v>
      </c>
      <c r="BE84" s="20">
        <v>1642.5</v>
      </c>
      <c r="BF84" s="11"/>
      <c r="BG84" s="22"/>
      <c r="BH84" s="11"/>
      <c r="BI84" s="11"/>
      <c r="BJ84" s="11"/>
      <c r="BK84" s="11"/>
      <c r="BL84" s="11"/>
      <c r="BM84" s="11"/>
    </row>
    <row r="85" spans="1:65" x14ac:dyDescent="0.25">
      <c r="A85" s="23" t="s">
        <v>102</v>
      </c>
      <c r="B85" s="29" t="s">
        <v>103</v>
      </c>
      <c r="C85" s="25" t="s">
        <v>15</v>
      </c>
      <c r="D85" s="25" t="s">
        <v>148</v>
      </c>
      <c r="E85" s="25" t="s">
        <v>104</v>
      </c>
      <c r="F85" s="25" t="s">
        <v>18</v>
      </c>
      <c r="G85" s="19" t="s">
        <v>19</v>
      </c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>
        <v>-5200.8599999999997</v>
      </c>
      <c r="AA85" s="20">
        <v>-2869.44</v>
      </c>
      <c r="AB85" s="20">
        <v>-2439.02</v>
      </c>
      <c r="AC85" s="20">
        <v>-2725.97</v>
      </c>
      <c r="AD85" s="20">
        <v>-4806.3100000000004</v>
      </c>
      <c r="AE85" s="20">
        <v>-5451.94</v>
      </c>
      <c r="AF85" s="20">
        <v>-5738.88</v>
      </c>
      <c r="AG85" s="20">
        <v>-5846.48</v>
      </c>
      <c r="AH85" s="20">
        <v>-6133.43</v>
      </c>
      <c r="AI85" s="20">
        <v>-5882.35</v>
      </c>
      <c r="AJ85" s="20">
        <v>-4913.92</v>
      </c>
      <c r="AK85" s="20">
        <v>-4662.84</v>
      </c>
      <c r="AL85" s="20">
        <v>-5738.88</v>
      </c>
      <c r="AM85" s="20">
        <v>-7890.96</v>
      </c>
      <c r="AN85" s="20">
        <v>-8787.66</v>
      </c>
      <c r="AO85" s="20">
        <v>-8787.66</v>
      </c>
      <c r="AP85" s="20">
        <v>-8787.66</v>
      </c>
      <c r="AQ85" s="20">
        <v>-10760.4</v>
      </c>
      <c r="AR85" s="20">
        <v>-10043.040000000001</v>
      </c>
      <c r="AS85" s="20">
        <v>-8967</v>
      </c>
      <c r="AT85" s="20">
        <v>-8967</v>
      </c>
      <c r="AU85" s="20">
        <v>-10473.459999999999</v>
      </c>
      <c r="AV85" s="20">
        <v>-8249.64</v>
      </c>
      <c r="AW85" s="20">
        <v>-7173.6</v>
      </c>
      <c r="AX85" s="20">
        <v>-10760.4</v>
      </c>
      <c r="AY85" s="20">
        <v>-10760.4</v>
      </c>
      <c r="AZ85" s="20">
        <v>-12195.12</v>
      </c>
      <c r="BA85" s="20">
        <v>-12195.12</v>
      </c>
      <c r="BB85" s="20">
        <v>-12195.12</v>
      </c>
      <c r="BC85" s="20">
        <v>-12195.12</v>
      </c>
      <c r="BD85" s="20">
        <v>-12195.12</v>
      </c>
      <c r="BE85" s="20">
        <v>-12195.12</v>
      </c>
      <c r="BF85" s="11"/>
      <c r="BG85" s="22"/>
      <c r="BH85" s="11"/>
      <c r="BI85" s="11"/>
      <c r="BJ85" s="11"/>
      <c r="BK85" s="11"/>
      <c r="BL85" s="11"/>
      <c r="BM85" s="11"/>
    </row>
    <row r="86" spans="1:65" x14ac:dyDescent="0.25">
      <c r="A86" s="23" t="s">
        <v>108</v>
      </c>
      <c r="B86" s="29" t="s">
        <v>109</v>
      </c>
      <c r="C86" s="25" t="s">
        <v>15</v>
      </c>
      <c r="D86" s="25" t="s">
        <v>148</v>
      </c>
      <c r="E86" s="25" t="s">
        <v>110</v>
      </c>
      <c r="F86" s="25" t="s">
        <v>18</v>
      </c>
      <c r="G86" s="19" t="s">
        <v>19</v>
      </c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>
        <v>0</v>
      </c>
      <c r="AA86" s="20">
        <v>0</v>
      </c>
      <c r="AB86" s="20">
        <v>251.2</v>
      </c>
      <c r="AC86" s="20">
        <v>251.2</v>
      </c>
      <c r="AD86" s="20">
        <v>251.2</v>
      </c>
      <c r="AE86" s="20">
        <v>251.2</v>
      </c>
      <c r="AF86" s="20">
        <v>251.2</v>
      </c>
      <c r="AG86" s="20">
        <v>251.2</v>
      </c>
      <c r="AH86" s="20">
        <v>251.2</v>
      </c>
      <c r="AI86" s="20">
        <v>251.2</v>
      </c>
      <c r="AJ86" s="20">
        <v>251.2</v>
      </c>
      <c r="AK86" s="20">
        <v>251.2</v>
      </c>
      <c r="AL86" s="20">
        <v>251.2</v>
      </c>
      <c r="AM86" s="20">
        <v>376.8</v>
      </c>
      <c r="AN86" s="20">
        <v>502.4</v>
      </c>
      <c r="AO86" s="20">
        <v>628</v>
      </c>
      <c r="AP86" s="20">
        <v>628</v>
      </c>
      <c r="AQ86" s="20">
        <v>628</v>
      </c>
      <c r="AR86" s="20">
        <v>628</v>
      </c>
      <c r="AS86" s="20">
        <v>628</v>
      </c>
      <c r="AT86" s="20">
        <v>628</v>
      </c>
      <c r="AU86" s="20">
        <v>628</v>
      </c>
      <c r="AV86" s="20">
        <v>628</v>
      </c>
      <c r="AW86" s="20">
        <v>628</v>
      </c>
      <c r="AX86" s="20">
        <v>628</v>
      </c>
      <c r="AY86" s="20">
        <v>628</v>
      </c>
      <c r="AZ86" s="20">
        <v>485.33</v>
      </c>
      <c r="BA86" s="20">
        <v>242.67</v>
      </c>
      <c r="BB86" s="20">
        <v>100</v>
      </c>
      <c r="BC86" s="20">
        <v>0</v>
      </c>
      <c r="BD86" s="20">
        <v>0</v>
      </c>
      <c r="BE86" s="20">
        <v>0</v>
      </c>
      <c r="BF86" s="11"/>
      <c r="BG86" s="22"/>
      <c r="BH86" s="11"/>
      <c r="BI86" s="11"/>
      <c r="BJ86" s="11"/>
      <c r="BK86" s="11"/>
      <c r="BL86" s="11"/>
      <c r="BM86" s="11"/>
    </row>
    <row r="87" spans="1:65" x14ac:dyDescent="0.25">
      <c r="A87" s="13" t="s">
        <v>149</v>
      </c>
      <c r="B87" s="33" t="s">
        <v>150</v>
      </c>
      <c r="C87" s="18"/>
      <c r="D87" s="18"/>
      <c r="E87" s="18"/>
      <c r="F87" s="18"/>
      <c r="G87" s="19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 t="s">
        <v>76</v>
      </c>
      <c r="AA87" s="20" t="s">
        <v>76</v>
      </c>
      <c r="AB87" s="20" t="s">
        <v>76</v>
      </c>
      <c r="AC87" s="20" t="s">
        <v>76</v>
      </c>
      <c r="AD87" s="20" t="s">
        <v>76</v>
      </c>
      <c r="AE87" s="20" t="s">
        <v>76</v>
      </c>
      <c r="AF87" s="20" t="s">
        <v>76</v>
      </c>
      <c r="AG87" s="20" t="s">
        <v>76</v>
      </c>
      <c r="AH87" s="20" t="s">
        <v>76</v>
      </c>
      <c r="AI87" s="20" t="s">
        <v>76</v>
      </c>
      <c r="AJ87" s="20" t="s">
        <v>76</v>
      </c>
      <c r="AK87" s="20" t="s">
        <v>76</v>
      </c>
      <c r="AL87" s="20" t="s">
        <v>76</v>
      </c>
      <c r="AM87" s="20" t="s">
        <v>76</v>
      </c>
      <c r="AN87" s="20" t="s">
        <v>76</v>
      </c>
      <c r="AO87" s="20" t="s">
        <v>76</v>
      </c>
      <c r="AP87" s="20" t="s">
        <v>76</v>
      </c>
      <c r="AQ87" s="20" t="s">
        <v>76</v>
      </c>
      <c r="AR87" s="20" t="s">
        <v>76</v>
      </c>
      <c r="AS87" s="20" t="s">
        <v>76</v>
      </c>
      <c r="AT87" s="20" t="s">
        <v>76</v>
      </c>
      <c r="AU87" s="20" t="s">
        <v>76</v>
      </c>
      <c r="AV87" s="20" t="s">
        <v>76</v>
      </c>
      <c r="AW87" s="20" t="s">
        <v>76</v>
      </c>
      <c r="AX87" s="20" t="s">
        <v>76</v>
      </c>
      <c r="AY87" s="20" t="s">
        <v>76</v>
      </c>
      <c r="AZ87" s="20" t="s">
        <v>76</v>
      </c>
      <c r="BA87" s="20" t="s">
        <v>76</v>
      </c>
      <c r="BB87" s="20" t="s">
        <v>76</v>
      </c>
      <c r="BC87" s="20" t="s">
        <v>76</v>
      </c>
      <c r="BD87" s="20" t="s">
        <v>76</v>
      </c>
      <c r="BE87" s="20" t="s">
        <v>76</v>
      </c>
      <c r="BF87" s="11"/>
      <c r="BG87" s="12"/>
      <c r="BH87" s="11"/>
      <c r="BI87" s="11"/>
      <c r="BJ87" s="11"/>
      <c r="BK87" s="11"/>
      <c r="BL87" s="11"/>
      <c r="BM87" s="11"/>
    </row>
    <row r="88" spans="1:65" x14ac:dyDescent="0.25">
      <c r="A88" s="16" t="s">
        <v>151</v>
      </c>
      <c r="B88" s="29" t="s">
        <v>152</v>
      </c>
      <c r="C88" s="18"/>
      <c r="D88" s="18"/>
      <c r="E88" s="18"/>
      <c r="F88" s="18"/>
      <c r="G88" s="19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 t="s">
        <v>76</v>
      </c>
      <c r="AA88" s="20" t="s">
        <v>76</v>
      </c>
      <c r="AB88" s="20" t="s">
        <v>76</v>
      </c>
      <c r="AC88" s="20" t="s">
        <v>76</v>
      </c>
      <c r="AD88" s="20" t="s">
        <v>76</v>
      </c>
      <c r="AE88" s="20" t="s">
        <v>76</v>
      </c>
      <c r="AF88" s="20" t="s">
        <v>76</v>
      </c>
      <c r="AG88" s="20" t="s">
        <v>76</v>
      </c>
      <c r="AH88" s="20" t="s">
        <v>76</v>
      </c>
      <c r="AI88" s="20" t="s">
        <v>76</v>
      </c>
      <c r="AJ88" s="20" t="s">
        <v>76</v>
      </c>
      <c r="AK88" s="20" t="s">
        <v>76</v>
      </c>
      <c r="AL88" s="20" t="s">
        <v>76</v>
      </c>
      <c r="AM88" s="20" t="s">
        <v>76</v>
      </c>
      <c r="AN88" s="20" t="s">
        <v>76</v>
      </c>
      <c r="AO88" s="20" t="s">
        <v>76</v>
      </c>
      <c r="AP88" s="20" t="s">
        <v>76</v>
      </c>
      <c r="AQ88" s="20" t="s">
        <v>76</v>
      </c>
      <c r="AR88" s="20" t="s">
        <v>76</v>
      </c>
      <c r="AS88" s="20" t="s">
        <v>76</v>
      </c>
      <c r="AT88" s="20" t="s">
        <v>76</v>
      </c>
      <c r="AU88" s="20" t="s">
        <v>76</v>
      </c>
      <c r="AV88" s="20" t="s">
        <v>76</v>
      </c>
      <c r="AW88" s="20" t="s">
        <v>76</v>
      </c>
      <c r="AX88" s="20" t="s">
        <v>76</v>
      </c>
      <c r="AY88" s="20" t="s">
        <v>76</v>
      </c>
      <c r="AZ88" s="20" t="s">
        <v>76</v>
      </c>
      <c r="BA88" s="20" t="s">
        <v>76</v>
      </c>
      <c r="BB88" s="20" t="s">
        <v>76</v>
      </c>
      <c r="BC88" s="20" t="s">
        <v>76</v>
      </c>
      <c r="BD88" s="20" t="s">
        <v>76</v>
      </c>
      <c r="BE88" s="20" t="s">
        <v>76</v>
      </c>
      <c r="BF88" s="11"/>
      <c r="BG88" s="22"/>
      <c r="BH88" s="11"/>
      <c r="BI88" s="11"/>
      <c r="BJ88" s="11"/>
      <c r="BK88" s="11"/>
      <c r="BL88" s="11"/>
      <c r="BM88" s="11"/>
    </row>
    <row r="89" spans="1:65" x14ac:dyDescent="0.25">
      <c r="A89" s="23" t="s">
        <v>102</v>
      </c>
      <c r="B89" s="29" t="s">
        <v>103</v>
      </c>
      <c r="C89" s="25" t="s">
        <v>15</v>
      </c>
      <c r="D89" s="25" t="s">
        <v>153</v>
      </c>
      <c r="E89" s="25" t="s">
        <v>104</v>
      </c>
      <c r="F89" s="25" t="s">
        <v>18</v>
      </c>
      <c r="G89" s="19" t="s">
        <v>19</v>
      </c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>
        <v>-11632.67</v>
      </c>
      <c r="AA89" s="20">
        <v>-12589.67</v>
      </c>
      <c r="AB89" s="20">
        <v>-16880.52</v>
      </c>
      <c r="AC89" s="20">
        <v>-19114.2</v>
      </c>
      <c r="AD89" s="20">
        <v>-24122.77</v>
      </c>
      <c r="AE89" s="20">
        <v>-26742.61</v>
      </c>
      <c r="AF89" s="20">
        <v>-27230.63</v>
      </c>
      <c r="AG89" s="20">
        <v>-25324.85</v>
      </c>
      <c r="AH89" s="20">
        <v>-31243.360000000001</v>
      </c>
      <c r="AI89" s="20">
        <v>-26085.29</v>
      </c>
      <c r="AJ89" s="20">
        <v>-20891.75</v>
      </c>
      <c r="AK89" s="20">
        <v>-19021.73</v>
      </c>
      <c r="AL89" s="20">
        <v>-19505.34</v>
      </c>
      <c r="AM89" s="20">
        <v>-18548.849999999999</v>
      </c>
      <c r="AN89" s="20">
        <v>-14356.56</v>
      </c>
      <c r="AO89" s="20">
        <v>-11629.66</v>
      </c>
      <c r="AP89" s="20">
        <v>-10828.91</v>
      </c>
      <c r="AQ89" s="20">
        <v>-9124.42</v>
      </c>
      <c r="AR89" s="20">
        <v>-11217.65</v>
      </c>
      <c r="AS89" s="20">
        <v>-10433.14</v>
      </c>
      <c r="AT89" s="20">
        <v>-11493.11</v>
      </c>
      <c r="AU89" s="20">
        <v>-10432.459999999999</v>
      </c>
      <c r="AV89" s="20">
        <v>-10431.42</v>
      </c>
      <c r="AW89" s="20">
        <v>-11235.47</v>
      </c>
      <c r="AX89" s="20">
        <v>-12772.16</v>
      </c>
      <c r="AY89" s="20">
        <v>-18579.55</v>
      </c>
      <c r="AZ89" s="20">
        <v>-17558.64</v>
      </c>
      <c r="BA89" s="20">
        <v>-16637.59</v>
      </c>
      <c r="BB89" s="20">
        <v>-15809.57</v>
      </c>
      <c r="BC89" s="20">
        <v>-15578.08</v>
      </c>
      <c r="BD89" s="20">
        <v>-14419.04</v>
      </c>
      <c r="BE89" s="20">
        <v>-15307.1</v>
      </c>
      <c r="BF89" s="11"/>
      <c r="BG89" s="22"/>
      <c r="BH89" s="11"/>
      <c r="BI89" s="11"/>
      <c r="BJ89" s="11"/>
      <c r="BK89" s="11"/>
      <c r="BL89" s="11"/>
      <c r="BM89" s="11"/>
    </row>
    <row r="90" spans="1:65" x14ac:dyDescent="0.25">
      <c r="A90" s="23" t="s">
        <v>105</v>
      </c>
      <c r="B90" s="29" t="s">
        <v>106</v>
      </c>
      <c r="C90" s="25" t="s">
        <v>15</v>
      </c>
      <c r="D90" s="25" t="s">
        <v>153</v>
      </c>
      <c r="E90" s="25" t="s">
        <v>107</v>
      </c>
      <c r="F90" s="25" t="s">
        <v>18</v>
      </c>
      <c r="G90" s="19" t="s">
        <v>19</v>
      </c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>
        <v>-28543.37</v>
      </c>
      <c r="AA90" s="20">
        <v>-23470.46</v>
      </c>
      <c r="AB90" s="20">
        <v>-20997.54</v>
      </c>
      <c r="AC90" s="20">
        <v>-36987.86</v>
      </c>
      <c r="AD90" s="20">
        <v>-39024.46</v>
      </c>
      <c r="AE90" s="20">
        <v>-39508.74</v>
      </c>
      <c r="AF90" s="20">
        <v>-35739.08</v>
      </c>
      <c r="AG90" s="20">
        <v>-32426.79</v>
      </c>
      <c r="AH90" s="20">
        <v>-26951.84</v>
      </c>
      <c r="AI90" s="20">
        <v>-28526.1</v>
      </c>
      <c r="AJ90" s="20">
        <v>-33165.32</v>
      </c>
      <c r="AK90" s="20">
        <v>-25923.68</v>
      </c>
      <c r="AL90" s="20">
        <v>-17546.650000000001</v>
      </c>
      <c r="AM90" s="20">
        <v>-20461.87</v>
      </c>
      <c r="AN90" s="20">
        <v>-17298.080000000002</v>
      </c>
      <c r="AO90" s="20">
        <v>-20590.61</v>
      </c>
      <c r="AP90" s="20">
        <v>-31564.68</v>
      </c>
      <c r="AQ90" s="20">
        <v>-35243.14</v>
      </c>
      <c r="AR90" s="20">
        <v>-27163.59</v>
      </c>
      <c r="AS90" s="20">
        <v>-11091.15</v>
      </c>
      <c r="AT90" s="20">
        <v>-17493.400000000001</v>
      </c>
      <c r="AU90" s="20">
        <v>-18908.919999999998</v>
      </c>
      <c r="AV90" s="20">
        <v>-11278.42</v>
      </c>
      <c r="AW90" s="20">
        <v>-15206.56</v>
      </c>
      <c r="AX90" s="20">
        <v>-18257.95</v>
      </c>
      <c r="AY90" s="20">
        <v>-13597.99</v>
      </c>
      <c r="AZ90" s="20">
        <v>-10505.63</v>
      </c>
      <c r="BA90" s="20">
        <v>-5650.47</v>
      </c>
      <c r="BB90" s="20">
        <v>-8965.89</v>
      </c>
      <c r="BC90" s="20">
        <v>-15311.72</v>
      </c>
      <c r="BD90" s="20">
        <v>-8781.0499999999993</v>
      </c>
      <c r="BE90" s="20">
        <v>-4507.72</v>
      </c>
      <c r="BF90" s="11"/>
      <c r="BG90" s="22"/>
      <c r="BH90" s="11"/>
      <c r="BI90" s="11"/>
      <c r="BJ90" s="11"/>
      <c r="BK90" s="11"/>
      <c r="BL90" s="11"/>
      <c r="BM90" s="11"/>
    </row>
    <row r="91" spans="1:65" x14ac:dyDescent="0.25">
      <c r="A91" s="23" t="s">
        <v>116</v>
      </c>
      <c r="B91" s="29" t="s">
        <v>117</v>
      </c>
      <c r="C91" s="25" t="s">
        <v>15</v>
      </c>
      <c r="D91" s="25" t="s">
        <v>153</v>
      </c>
      <c r="E91" s="25" t="s">
        <v>118</v>
      </c>
      <c r="F91" s="25" t="s">
        <v>18</v>
      </c>
      <c r="G91" s="19" t="s">
        <v>19</v>
      </c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>
        <v>-100.69</v>
      </c>
      <c r="AA91" s="20">
        <v>-120.38</v>
      </c>
      <c r="AB91" s="20">
        <v>-108.23</v>
      </c>
      <c r="AC91" s="20">
        <v>-165.84</v>
      </c>
      <c r="AD91" s="20">
        <v>-213.31</v>
      </c>
      <c r="AE91" s="20">
        <v>-152.88999999999999</v>
      </c>
      <c r="AF91" s="20">
        <v>-216.54</v>
      </c>
      <c r="AG91" s="20">
        <v>-202.08</v>
      </c>
      <c r="AH91" s="20">
        <v>-188.68</v>
      </c>
      <c r="AI91" s="20">
        <v>-142.08000000000001</v>
      </c>
      <c r="AJ91" s="20">
        <v>-148.87</v>
      </c>
      <c r="AK91" s="20">
        <v>-163.16</v>
      </c>
      <c r="AL91" s="20">
        <v>-110.41</v>
      </c>
      <c r="AM91" s="20">
        <v>-103.95</v>
      </c>
      <c r="AN91" s="20">
        <v>-83.38</v>
      </c>
      <c r="AO91" s="20">
        <v>-83.38</v>
      </c>
      <c r="AP91" s="20">
        <v>-134.96</v>
      </c>
      <c r="AQ91" s="20">
        <v>-101.86</v>
      </c>
      <c r="AR91" s="20">
        <v>-100.56</v>
      </c>
      <c r="AS91" s="20">
        <v>-100.56</v>
      </c>
      <c r="AT91" s="20">
        <v>-100.56</v>
      </c>
      <c r="AU91" s="20">
        <v>-100.56</v>
      </c>
      <c r="AV91" s="20">
        <v>-100.56</v>
      </c>
      <c r="AW91" s="20">
        <v>-100.56</v>
      </c>
      <c r="AX91" s="20">
        <v>-100.56</v>
      </c>
      <c r="AY91" s="20">
        <v>-100.56</v>
      </c>
      <c r="AZ91" s="20">
        <v>-100.56</v>
      </c>
      <c r="BA91" s="20">
        <v>-100.56</v>
      </c>
      <c r="BB91" s="20">
        <v>-100.56</v>
      </c>
      <c r="BC91" s="20">
        <v>-100.56</v>
      </c>
      <c r="BD91" s="20">
        <v>-100.56</v>
      </c>
      <c r="BE91" s="20">
        <v>-100.56</v>
      </c>
      <c r="BF91" s="11"/>
      <c r="BG91" s="22"/>
      <c r="BH91" s="11"/>
      <c r="BI91" s="11"/>
      <c r="BJ91" s="11"/>
      <c r="BK91" s="11"/>
      <c r="BL91" s="11"/>
      <c r="BM91" s="11"/>
    </row>
    <row r="92" spans="1:65" x14ac:dyDescent="0.25">
      <c r="A92" s="13" t="s">
        <v>154</v>
      </c>
      <c r="B92" s="33" t="s">
        <v>155</v>
      </c>
      <c r="C92" s="25"/>
      <c r="D92" s="25"/>
      <c r="E92" s="25"/>
      <c r="F92" s="25"/>
      <c r="G92" s="19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 t="s">
        <v>76</v>
      </c>
      <c r="AA92" s="20" t="s">
        <v>76</v>
      </c>
      <c r="AB92" s="20" t="s">
        <v>76</v>
      </c>
      <c r="AC92" s="20" t="s">
        <v>76</v>
      </c>
      <c r="AD92" s="20" t="s">
        <v>76</v>
      </c>
      <c r="AE92" s="20" t="s">
        <v>76</v>
      </c>
      <c r="AF92" s="20" t="s">
        <v>76</v>
      </c>
      <c r="AG92" s="20" t="s">
        <v>76</v>
      </c>
      <c r="AH92" s="20" t="s">
        <v>76</v>
      </c>
      <c r="AI92" s="20" t="s">
        <v>76</v>
      </c>
      <c r="AJ92" s="20" t="s">
        <v>76</v>
      </c>
      <c r="AK92" s="20" t="s">
        <v>76</v>
      </c>
      <c r="AL92" s="20" t="s">
        <v>76</v>
      </c>
      <c r="AM92" s="20" t="s">
        <v>76</v>
      </c>
      <c r="AN92" s="20" t="s">
        <v>76</v>
      </c>
      <c r="AO92" s="20" t="s">
        <v>76</v>
      </c>
      <c r="AP92" s="20" t="s">
        <v>76</v>
      </c>
      <c r="AQ92" s="20" t="s">
        <v>76</v>
      </c>
      <c r="AR92" s="20" t="s">
        <v>76</v>
      </c>
      <c r="AS92" s="20" t="s">
        <v>76</v>
      </c>
      <c r="AT92" s="20" t="s">
        <v>76</v>
      </c>
      <c r="AU92" s="20" t="s">
        <v>76</v>
      </c>
      <c r="AV92" s="20" t="s">
        <v>76</v>
      </c>
      <c r="AW92" s="20" t="s">
        <v>76</v>
      </c>
      <c r="AX92" s="20" t="s">
        <v>76</v>
      </c>
      <c r="AY92" s="20" t="s">
        <v>76</v>
      </c>
      <c r="AZ92" s="20" t="s">
        <v>76</v>
      </c>
      <c r="BA92" s="20" t="s">
        <v>76</v>
      </c>
      <c r="BB92" s="20" t="s">
        <v>76</v>
      </c>
      <c r="BC92" s="20" t="s">
        <v>76</v>
      </c>
      <c r="BD92" s="20" t="s">
        <v>76</v>
      </c>
      <c r="BE92" s="20" t="s">
        <v>76</v>
      </c>
      <c r="BF92" s="26"/>
      <c r="BG92" s="12"/>
      <c r="BH92" s="26"/>
      <c r="BI92" s="26"/>
      <c r="BJ92" s="26"/>
      <c r="BK92" s="26"/>
      <c r="BL92" s="26"/>
      <c r="BM92" s="26"/>
    </row>
    <row r="93" spans="1:65" x14ac:dyDescent="0.25">
      <c r="A93" s="16" t="s">
        <v>156</v>
      </c>
      <c r="B93" s="29" t="s">
        <v>157</v>
      </c>
      <c r="C93" s="18"/>
      <c r="D93" s="18"/>
      <c r="E93" s="18"/>
      <c r="F93" s="18"/>
      <c r="G93" s="19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>
        <v>-78.8</v>
      </c>
      <c r="AA93" s="20">
        <v>-88.11</v>
      </c>
      <c r="AB93" s="20">
        <v>-50.26</v>
      </c>
      <c r="AC93" s="20">
        <v>-178.46</v>
      </c>
      <c r="AD93" s="20">
        <v>0.01</v>
      </c>
      <c r="AE93" s="20">
        <v>-60.57</v>
      </c>
      <c r="AF93" s="20">
        <v>-115.53</v>
      </c>
      <c r="AG93" s="20">
        <v>-62.09</v>
      </c>
      <c r="AH93" s="20">
        <v>-60.34</v>
      </c>
      <c r="AI93" s="20">
        <v>50.74</v>
      </c>
      <c r="AJ93" s="20">
        <v>-3.15</v>
      </c>
      <c r="AK93" s="20">
        <v>-52.6</v>
      </c>
      <c r="AL93" s="20">
        <v>-11.08</v>
      </c>
      <c r="AM93" s="20">
        <v>-72.64</v>
      </c>
      <c r="AN93" s="20">
        <v>-0.01</v>
      </c>
      <c r="AO93" s="20">
        <v>9146.92</v>
      </c>
      <c r="AP93" s="20">
        <v>-42.21</v>
      </c>
      <c r="AQ93" s="20">
        <v>30.27</v>
      </c>
      <c r="AR93" s="20">
        <v>-921.77</v>
      </c>
      <c r="AS93" s="20">
        <v>-259.89</v>
      </c>
      <c r="AT93" s="20">
        <v>579.96</v>
      </c>
      <c r="AU93" s="20">
        <v>1148.54</v>
      </c>
      <c r="AV93" s="20">
        <v>-532.33000000000004</v>
      </c>
      <c r="AW93" s="20">
        <v>-90.37</v>
      </c>
      <c r="AX93" s="20">
        <v>131.6</v>
      </c>
      <c r="AY93" s="20">
        <v>143.38</v>
      </c>
      <c r="AZ93" s="20">
        <v>-176.68</v>
      </c>
      <c r="BA93" s="20">
        <v>-73.89</v>
      </c>
      <c r="BB93" s="20">
        <v>168.58</v>
      </c>
      <c r="BC93" s="20">
        <v>157.07</v>
      </c>
      <c r="BD93" s="20">
        <v>-381.13</v>
      </c>
      <c r="BE93" s="20">
        <v>-904.45</v>
      </c>
      <c r="BF93" s="11"/>
      <c r="BG93" s="22"/>
      <c r="BH93" s="11"/>
      <c r="BI93" s="11"/>
      <c r="BJ93" s="11"/>
      <c r="BK93" s="11"/>
      <c r="BL93" s="11"/>
      <c r="BM93" s="11"/>
    </row>
    <row r="94" spans="1:65" x14ac:dyDescent="0.25">
      <c r="A94" s="23" t="s">
        <v>13</v>
      </c>
      <c r="B94" s="29" t="s">
        <v>14</v>
      </c>
      <c r="C94" s="25" t="s">
        <v>15</v>
      </c>
      <c r="D94" s="25" t="s">
        <v>158</v>
      </c>
      <c r="E94" s="25" t="s">
        <v>17</v>
      </c>
      <c r="F94" s="25" t="s">
        <v>18</v>
      </c>
      <c r="G94" s="19" t="s">
        <v>19</v>
      </c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20">
        <v>0</v>
      </c>
      <c r="AO94" s="20">
        <v>0</v>
      </c>
      <c r="AP94" s="20">
        <v>-42.1</v>
      </c>
      <c r="AQ94" s="20">
        <v>0</v>
      </c>
      <c r="AR94" s="20">
        <v>0</v>
      </c>
      <c r="AS94" s="20">
        <v>0</v>
      </c>
      <c r="AT94" s="20">
        <v>2443.2199999999998</v>
      </c>
      <c r="AU94" s="20">
        <v>844.31</v>
      </c>
      <c r="AV94" s="20">
        <v>869.85</v>
      </c>
      <c r="AW94" s="20">
        <v>619.76</v>
      </c>
      <c r="AX94" s="20">
        <v>-0.09</v>
      </c>
      <c r="AY94" s="20">
        <v>0</v>
      </c>
      <c r="AZ94" s="20">
        <v>-1.51</v>
      </c>
      <c r="BA94" s="20">
        <v>0</v>
      </c>
      <c r="BB94" s="20">
        <v>0</v>
      </c>
      <c r="BC94" s="20">
        <v>0</v>
      </c>
      <c r="BD94" s="20">
        <v>-32.159999999999997</v>
      </c>
      <c r="BE94" s="20">
        <v>-8356.49</v>
      </c>
      <c r="BF94" s="11"/>
      <c r="BG94" s="22"/>
      <c r="BH94" s="11"/>
      <c r="BI94" s="11"/>
      <c r="BJ94" s="11"/>
      <c r="BK94" s="11"/>
      <c r="BL94" s="11"/>
      <c r="BM94" s="11"/>
    </row>
    <row r="95" spans="1:65" x14ac:dyDescent="0.25">
      <c r="A95" s="23" t="s">
        <v>81</v>
      </c>
      <c r="B95" s="29" t="s">
        <v>82</v>
      </c>
      <c r="C95" s="25" t="s">
        <v>15</v>
      </c>
      <c r="D95" s="25" t="s">
        <v>158</v>
      </c>
      <c r="E95" s="25" t="s">
        <v>83</v>
      </c>
      <c r="F95" s="25" t="s">
        <v>18</v>
      </c>
      <c r="G95" s="19" t="s">
        <v>19</v>
      </c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>
        <v>0</v>
      </c>
      <c r="AA95" s="20">
        <v>0</v>
      </c>
      <c r="AB95" s="20">
        <v>0</v>
      </c>
      <c r="AC95" s="20">
        <v>0</v>
      </c>
      <c r="AD95" s="20">
        <v>107.79</v>
      </c>
      <c r="AE95" s="20">
        <v>0</v>
      </c>
      <c r="AF95" s="20">
        <v>0</v>
      </c>
      <c r="AG95" s="20">
        <v>0</v>
      </c>
      <c r="AH95" s="20"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20">
        <v>0</v>
      </c>
      <c r="AO95" s="20">
        <v>258.42</v>
      </c>
      <c r="AP95" s="20">
        <v>49.4</v>
      </c>
      <c r="AQ95" s="20">
        <v>0</v>
      </c>
      <c r="AR95" s="20">
        <v>3290.63</v>
      </c>
      <c r="AS95" s="20">
        <v>29.51</v>
      </c>
      <c r="AT95" s="20">
        <v>-2129.11</v>
      </c>
      <c r="AU95" s="20">
        <v>-492.59</v>
      </c>
      <c r="AV95" s="20">
        <v>-740.55</v>
      </c>
      <c r="AW95" s="20">
        <v>-684.61</v>
      </c>
      <c r="AX95" s="20">
        <v>2222.88</v>
      </c>
      <c r="AY95" s="20">
        <v>-1533.36</v>
      </c>
      <c r="AZ95" s="20">
        <v>-3441.88</v>
      </c>
      <c r="BA95" s="20">
        <v>-1260.42</v>
      </c>
      <c r="BB95" s="20">
        <v>1285.23</v>
      </c>
      <c r="BC95" s="20">
        <v>-13.75</v>
      </c>
      <c r="BD95" s="20">
        <v>-3301.73</v>
      </c>
      <c r="BE95" s="20">
        <v>-216.1</v>
      </c>
      <c r="BF95" s="11"/>
      <c r="BG95" s="22"/>
      <c r="BH95" s="11"/>
      <c r="BI95" s="11"/>
      <c r="BJ95" s="11"/>
      <c r="BK95" s="11"/>
      <c r="BL95" s="11"/>
      <c r="BM95" s="11"/>
    </row>
    <row r="96" spans="1:65" x14ac:dyDescent="0.25">
      <c r="A96" s="23" t="s">
        <v>84</v>
      </c>
      <c r="B96" s="29" t="s">
        <v>84</v>
      </c>
      <c r="C96" s="25" t="s">
        <v>15</v>
      </c>
      <c r="D96" s="25" t="s">
        <v>158</v>
      </c>
      <c r="E96" s="25" t="s">
        <v>85</v>
      </c>
      <c r="F96" s="25" t="s">
        <v>18</v>
      </c>
      <c r="G96" s="19" t="s">
        <v>19</v>
      </c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>
        <v>-7.22</v>
      </c>
      <c r="AA96" s="20">
        <v>-22.86</v>
      </c>
      <c r="AB96" s="20">
        <v>5.75</v>
      </c>
      <c r="AC96" s="20">
        <v>-19.09</v>
      </c>
      <c r="AD96" s="20">
        <v>-22.95</v>
      </c>
      <c r="AE96" s="20">
        <v>-8.4600000000000009</v>
      </c>
      <c r="AF96" s="20">
        <v>-22.4</v>
      </c>
      <c r="AG96" s="20">
        <v>10.76</v>
      </c>
      <c r="AH96" s="20">
        <v>5.57</v>
      </c>
      <c r="AI96" s="20">
        <v>22.13</v>
      </c>
      <c r="AJ96" s="20">
        <v>0</v>
      </c>
      <c r="AK96" s="20">
        <v>0.6</v>
      </c>
      <c r="AL96" s="20">
        <v>7.87</v>
      </c>
      <c r="AM96" s="20">
        <v>0</v>
      </c>
      <c r="AN96" s="20">
        <v>-120.34</v>
      </c>
      <c r="AO96" s="20">
        <v>134.72999999999999</v>
      </c>
      <c r="AP96" s="20">
        <v>-18.54</v>
      </c>
      <c r="AQ96" s="20">
        <v>13.34</v>
      </c>
      <c r="AR96" s="20">
        <v>-2.94</v>
      </c>
      <c r="AS96" s="20">
        <v>-1.24</v>
      </c>
      <c r="AT96" s="20">
        <v>39.97</v>
      </c>
      <c r="AU96" s="20">
        <v>-34.590000000000003</v>
      </c>
      <c r="AV96" s="20">
        <v>-34.130000000000003</v>
      </c>
      <c r="AW96" s="20">
        <v>7.18</v>
      </c>
      <c r="AX96" s="20">
        <v>131.28</v>
      </c>
      <c r="AY96" s="20">
        <v>5.61</v>
      </c>
      <c r="AZ96" s="20">
        <v>0</v>
      </c>
      <c r="BA96" s="20">
        <v>-0.14000000000000001</v>
      </c>
      <c r="BB96" s="20">
        <v>0</v>
      </c>
      <c r="BC96" s="20">
        <v>-0.23</v>
      </c>
      <c r="BD96" s="20">
        <v>0</v>
      </c>
      <c r="BE96" s="20">
        <v>0</v>
      </c>
      <c r="BF96" s="11"/>
      <c r="BG96" s="22"/>
      <c r="BH96" s="11"/>
      <c r="BI96" s="11"/>
      <c r="BJ96" s="11"/>
      <c r="BK96" s="11"/>
      <c r="BL96" s="11"/>
      <c r="BM96" s="11"/>
    </row>
    <row r="97" spans="1:65" x14ac:dyDescent="0.25">
      <c r="A97" s="23" t="s">
        <v>86</v>
      </c>
      <c r="B97" s="29" t="s">
        <v>87</v>
      </c>
      <c r="C97" s="25" t="s">
        <v>15</v>
      </c>
      <c r="D97" s="25" t="s">
        <v>158</v>
      </c>
      <c r="E97" s="25" t="s">
        <v>88</v>
      </c>
      <c r="F97" s="25" t="s">
        <v>18</v>
      </c>
      <c r="G97" s="19" t="s">
        <v>19</v>
      </c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>
        <v>-33.06</v>
      </c>
      <c r="AA97" s="20">
        <v>66.349999999999994</v>
      </c>
      <c r="AB97" s="20">
        <v>0</v>
      </c>
      <c r="AC97" s="20">
        <v>0</v>
      </c>
      <c r="AD97" s="20">
        <v>0</v>
      </c>
      <c r="AE97" s="20">
        <v>0</v>
      </c>
      <c r="AF97" s="20">
        <v>0</v>
      </c>
      <c r="AG97" s="20">
        <v>-16.55</v>
      </c>
      <c r="AH97" s="20">
        <v>0</v>
      </c>
      <c r="AI97" s="20">
        <v>0</v>
      </c>
      <c r="AJ97" s="20">
        <v>0</v>
      </c>
      <c r="AK97" s="20">
        <v>-21.85</v>
      </c>
      <c r="AL97" s="20">
        <v>0</v>
      </c>
      <c r="AM97" s="20">
        <v>0</v>
      </c>
      <c r="AN97" s="20">
        <v>0</v>
      </c>
      <c r="AO97" s="20">
        <v>-39.92</v>
      </c>
      <c r="AP97" s="20">
        <v>-7.25</v>
      </c>
      <c r="AQ97" s="20">
        <v>0</v>
      </c>
      <c r="AR97" s="20">
        <v>-928.89</v>
      </c>
      <c r="AS97" s="20">
        <v>-926.18</v>
      </c>
      <c r="AT97" s="20">
        <v>0</v>
      </c>
      <c r="AU97" s="20">
        <v>-289.74</v>
      </c>
      <c r="AV97" s="20">
        <v>0</v>
      </c>
      <c r="AW97" s="20">
        <v>0</v>
      </c>
      <c r="AX97" s="20">
        <v>0</v>
      </c>
      <c r="AY97" s="20">
        <v>0</v>
      </c>
      <c r="AZ97" s="20">
        <v>0</v>
      </c>
      <c r="BA97" s="20">
        <v>0</v>
      </c>
      <c r="BB97" s="20">
        <v>0</v>
      </c>
      <c r="BC97" s="20">
        <v>0</v>
      </c>
      <c r="BD97" s="20">
        <v>0</v>
      </c>
      <c r="BE97" s="20">
        <v>0</v>
      </c>
      <c r="BF97" s="11"/>
      <c r="BG97" s="22"/>
      <c r="BH97" s="11"/>
      <c r="BI97" s="11"/>
      <c r="BJ97" s="11"/>
      <c r="BK97" s="11"/>
      <c r="BL97" s="11"/>
      <c r="BM97" s="11"/>
    </row>
    <row r="98" spans="1:65" x14ac:dyDescent="0.25">
      <c r="A98" s="23" t="s">
        <v>89</v>
      </c>
      <c r="B98" s="29" t="s">
        <v>90</v>
      </c>
      <c r="C98" s="25" t="s">
        <v>15</v>
      </c>
      <c r="D98" s="25" t="s">
        <v>158</v>
      </c>
      <c r="E98" s="25" t="s">
        <v>91</v>
      </c>
      <c r="F98" s="25" t="s">
        <v>18</v>
      </c>
      <c r="G98" s="19" t="s">
        <v>19</v>
      </c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>
        <v>-10.57</v>
      </c>
      <c r="AA98" s="20">
        <v>-2.15</v>
      </c>
      <c r="AB98" s="20">
        <v>-2.0499999999999998</v>
      </c>
      <c r="AC98" s="20">
        <v>1.93</v>
      </c>
      <c r="AD98" s="20">
        <v>-0.9</v>
      </c>
      <c r="AE98" s="20">
        <v>0</v>
      </c>
      <c r="AF98" s="20">
        <v>-1.93</v>
      </c>
      <c r="AG98" s="20">
        <v>2.21</v>
      </c>
      <c r="AH98" s="20">
        <v>-18.22</v>
      </c>
      <c r="AI98" s="20">
        <v>0.56000000000000005</v>
      </c>
      <c r="AJ98" s="20">
        <v>0</v>
      </c>
      <c r="AK98" s="20">
        <v>-3.33</v>
      </c>
      <c r="AL98" s="20">
        <v>2.89</v>
      </c>
      <c r="AM98" s="20">
        <v>1.1499999999999999</v>
      </c>
      <c r="AN98" s="20">
        <v>31.04</v>
      </c>
      <c r="AO98" s="20">
        <v>2.83</v>
      </c>
      <c r="AP98" s="20">
        <v>-21.02</v>
      </c>
      <c r="AQ98" s="20">
        <v>-0.84</v>
      </c>
      <c r="AR98" s="20">
        <v>0.44</v>
      </c>
      <c r="AS98" s="20">
        <v>2.77</v>
      </c>
      <c r="AT98" s="20">
        <v>-29.67</v>
      </c>
      <c r="AU98" s="20">
        <v>-1.59</v>
      </c>
      <c r="AV98" s="20">
        <v>-0.4</v>
      </c>
      <c r="AW98" s="20">
        <v>-0.12</v>
      </c>
      <c r="AX98" s="20">
        <v>-0.56000000000000005</v>
      </c>
      <c r="AY98" s="20">
        <v>0</v>
      </c>
      <c r="AZ98" s="20">
        <v>0</v>
      </c>
      <c r="BA98" s="20">
        <v>0</v>
      </c>
      <c r="BB98" s="20">
        <v>0</v>
      </c>
      <c r="BC98" s="20">
        <v>0</v>
      </c>
      <c r="BD98" s="20">
        <v>0</v>
      </c>
      <c r="BE98" s="20">
        <v>0</v>
      </c>
      <c r="BF98" s="11"/>
      <c r="BG98" s="22"/>
      <c r="BH98" s="11"/>
      <c r="BI98" s="11"/>
      <c r="BJ98" s="11"/>
      <c r="BK98" s="11"/>
      <c r="BL98" s="11"/>
      <c r="BM98" s="11"/>
    </row>
    <row r="99" spans="1:65" x14ac:dyDescent="0.25">
      <c r="A99" s="23" t="s">
        <v>92</v>
      </c>
      <c r="B99" s="29" t="s">
        <v>93</v>
      </c>
      <c r="C99" s="25" t="s">
        <v>15</v>
      </c>
      <c r="D99" s="25" t="s">
        <v>158</v>
      </c>
      <c r="E99" s="25" t="s">
        <v>94</v>
      </c>
      <c r="F99" s="25" t="s">
        <v>18</v>
      </c>
      <c r="G99" s="19" t="s">
        <v>19</v>
      </c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>
        <v>-374.75</v>
      </c>
      <c r="AA99" s="20">
        <v>-623.49</v>
      </c>
      <c r="AB99" s="20">
        <v>162.44</v>
      </c>
      <c r="AC99" s="20">
        <v>-190.04</v>
      </c>
      <c r="AD99" s="20">
        <v>-24.31</v>
      </c>
      <c r="AE99" s="20">
        <v>-9.7899999999999991</v>
      </c>
      <c r="AF99" s="20">
        <v>-647.34</v>
      </c>
      <c r="AG99" s="20">
        <v>34.1</v>
      </c>
      <c r="AH99" s="20">
        <v>-197.94</v>
      </c>
      <c r="AI99" s="20">
        <v>-568.95000000000005</v>
      </c>
      <c r="AJ99" s="20">
        <v>-16.75</v>
      </c>
      <c r="AK99" s="20">
        <v>-200.81</v>
      </c>
      <c r="AL99" s="20">
        <v>-17.84</v>
      </c>
      <c r="AM99" s="20">
        <v>-20.56</v>
      </c>
      <c r="AN99" s="20">
        <v>170.79</v>
      </c>
      <c r="AO99" s="20">
        <v>23.03</v>
      </c>
      <c r="AP99" s="20">
        <v>285.43</v>
      </c>
      <c r="AQ99" s="20">
        <v>-4.04</v>
      </c>
      <c r="AR99" s="20">
        <v>-192.01</v>
      </c>
      <c r="AS99" s="20">
        <v>29.99</v>
      </c>
      <c r="AT99" s="20">
        <v>692.08</v>
      </c>
      <c r="AU99" s="20">
        <v>1984.3</v>
      </c>
      <c r="AV99" s="20">
        <v>-176.95</v>
      </c>
      <c r="AW99" s="20">
        <v>-50.49</v>
      </c>
      <c r="AX99" s="20">
        <v>-71.62</v>
      </c>
      <c r="AY99" s="20">
        <v>-77.650000000000006</v>
      </c>
      <c r="AZ99" s="20">
        <v>-19.14</v>
      </c>
      <c r="BA99" s="20">
        <v>-50.25</v>
      </c>
      <c r="BB99" s="20">
        <v>-103.17</v>
      </c>
      <c r="BC99" s="20">
        <v>-130.41</v>
      </c>
      <c r="BD99" s="20">
        <v>-133.11000000000001</v>
      </c>
      <c r="BE99" s="20">
        <v>-676.24</v>
      </c>
      <c r="BF99" s="11"/>
      <c r="BG99" s="22"/>
      <c r="BH99" s="11"/>
      <c r="BI99" s="11"/>
      <c r="BJ99" s="11"/>
      <c r="BK99" s="11"/>
      <c r="BL99" s="11"/>
      <c r="BM99" s="11"/>
    </row>
    <row r="100" spans="1:65" x14ac:dyDescent="0.25">
      <c r="A100" s="23" t="s">
        <v>95</v>
      </c>
      <c r="B100" s="29" t="s">
        <v>95</v>
      </c>
      <c r="C100" s="25" t="s">
        <v>15</v>
      </c>
      <c r="D100" s="25" t="s">
        <v>158</v>
      </c>
      <c r="E100" s="25" t="s">
        <v>96</v>
      </c>
      <c r="F100" s="25" t="s">
        <v>18</v>
      </c>
      <c r="G100" s="19" t="s">
        <v>19</v>
      </c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>
        <v>0</v>
      </c>
      <c r="AA100" s="20">
        <v>0</v>
      </c>
      <c r="AB100" s="20">
        <v>0</v>
      </c>
      <c r="AC100" s="20">
        <v>0</v>
      </c>
      <c r="AD100" s="20">
        <v>0</v>
      </c>
      <c r="AE100" s="20">
        <v>0</v>
      </c>
      <c r="AF100" s="20">
        <v>0</v>
      </c>
      <c r="AG100" s="20">
        <v>0</v>
      </c>
      <c r="AH100" s="20">
        <v>0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20">
        <v>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20">
        <v>0</v>
      </c>
      <c r="AW100" s="20">
        <v>0</v>
      </c>
      <c r="AX100" s="20">
        <v>0</v>
      </c>
      <c r="AY100" s="20">
        <v>0</v>
      </c>
      <c r="AZ100" s="20">
        <v>0</v>
      </c>
      <c r="BA100" s="20">
        <v>0</v>
      </c>
      <c r="BB100" s="20">
        <v>0</v>
      </c>
      <c r="BC100" s="20">
        <v>0</v>
      </c>
      <c r="BD100" s="20">
        <v>0</v>
      </c>
      <c r="BE100" s="20">
        <v>0</v>
      </c>
      <c r="BF100" s="11"/>
      <c r="BG100" s="22"/>
      <c r="BH100" s="11"/>
      <c r="BI100" s="11"/>
      <c r="BJ100" s="11"/>
      <c r="BK100" s="11"/>
      <c r="BL100" s="11"/>
      <c r="BM100" s="11"/>
    </row>
    <row r="101" spans="1:65" x14ac:dyDescent="0.25">
      <c r="A101" s="23" t="s">
        <v>97</v>
      </c>
      <c r="B101" s="29" t="s">
        <v>98</v>
      </c>
      <c r="C101" s="25" t="s">
        <v>15</v>
      </c>
      <c r="D101" s="25" t="s">
        <v>158</v>
      </c>
      <c r="E101" s="25" t="s">
        <v>99</v>
      </c>
      <c r="F101" s="25" t="s">
        <v>18</v>
      </c>
      <c r="G101" s="19" t="s">
        <v>19</v>
      </c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>
        <v>1044.73</v>
      </c>
      <c r="AA101" s="20">
        <v>-570.51</v>
      </c>
      <c r="AB101" s="20">
        <v>-115.4</v>
      </c>
      <c r="AC101" s="20">
        <v>32.96</v>
      </c>
      <c r="AD101" s="20">
        <v>-2876.25</v>
      </c>
      <c r="AE101" s="20">
        <v>214.54</v>
      </c>
      <c r="AF101" s="20">
        <v>544.13</v>
      </c>
      <c r="AG101" s="20">
        <v>440.05</v>
      </c>
      <c r="AH101" s="20">
        <v>420.21</v>
      </c>
      <c r="AI101" s="20">
        <v>256.48</v>
      </c>
      <c r="AJ101" s="20">
        <v>195.37</v>
      </c>
      <c r="AK101" s="20">
        <v>288.81</v>
      </c>
      <c r="AL101" s="20">
        <v>257.42</v>
      </c>
      <c r="AM101" s="20">
        <v>340.31</v>
      </c>
      <c r="AN101" s="20">
        <v>217.19</v>
      </c>
      <c r="AO101" s="20">
        <v>281.57</v>
      </c>
      <c r="AP101" s="20">
        <v>221.68</v>
      </c>
      <c r="AQ101" s="20">
        <v>119.19</v>
      </c>
      <c r="AR101" s="20">
        <v>119.26</v>
      </c>
      <c r="AS101" s="20">
        <v>109.27</v>
      </c>
      <c r="AT101" s="20">
        <v>54.08</v>
      </c>
      <c r="AU101" s="20">
        <v>49.62</v>
      </c>
      <c r="AV101" s="20">
        <v>23.56</v>
      </c>
      <c r="AW101" s="20">
        <v>29.34</v>
      </c>
      <c r="AX101" s="20">
        <v>10.72</v>
      </c>
      <c r="AY101" s="20">
        <v>31.67</v>
      </c>
      <c r="AZ101" s="20">
        <v>20.5</v>
      </c>
      <c r="BA101" s="20">
        <v>20.78</v>
      </c>
      <c r="BB101" s="20">
        <v>184.16</v>
      </c>
      <c r="BC101" s="20">
        <v>207.96</v>
      </c>
      <c r="BD101" s="20">
        <v>45.38</v>
      </c>
      <c r="BE101" s="20">
        <v>0</v>
      </c>
      <c r="BF101" s="11"/>
      <c r="BG101" s="22"/>
      <c r="BH101" s="11"/>
      <c r="BI101" s="11"/>
      <c r="BJ101" s="11"/>
      <c r="BK101" s="11"/>
      <c r="BL101" s="11"/>
      <c r="BM101" s="11"/>
    </row>
    <row r="102" spans="1:65" x14ac:dyDescent="0.25">
      <c r="A102" s="23" t="s">
        <v>100</v>
      </c>
      <c r="B102" s="29" t="s">
        <v>100</v>
      </c>
      <c r="C102" s="25" t="s">
        <v>15</v>
      </c>
      <c r="D102" s="25" t="s">
        <v>158</v>
      </c>
      <c r="E102" s="25" t="s">
        <v>101</v>
      </c>
      <c r="F102" s="25" t="s">
        <v>18</v>
      </c>
      <c r="G102" s="19" t="s">
        <v>19</v>
      </c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>
        <v>-2109.7199999999998</v>
      </c>
      <c r="AA102" s="20">
        <v>-2088.31</v>
      </c>
      <c r="AB102" s="20">
        <v>-2345.17</v>
      </c>
      <c r="AC102" s="20">
        <v>-542.25</v>
      </c>
      <c r="AD102" s="20">
        <v>1986.18</v>
      </c>
      <c r="AE102" s="20">
        <v>-16.600000000000001</v>
      </c>
      <c r="AF102" s="20">
        <v>-529.16999999999996</v>
      </c>
      <c r="AG102" s="20">
        <v>-469.7</v>
      </c>
      <c r="AH102" s="20">
        <v>-674.28</v>
      </c>
      <c r="AI102" s="20">
        <v>-201.49</v>
      </c>
      <c r="AJ102" s="20">
        <v>-252.23</v>
      </c>
      <c r="AK102" s="20">
        <v>-208.59</v>
      </c>
      <c r="AL102" s="20">
        <v>379.18</v>
      </c>
      <c r="AM102" s="20">
        <v>-213.22</v>
      </c>
      <c r="AN102" s="20">
        <v>37.479999999999997</v>
      </c>
      <c r="AO102" s="20">
        <v>1414.86</v>
      </c>
      <c r="AP102" s="20">
        <v>-76.25</v>
      </c>
      <c r="AQ102" s="20">
        <v>-27.77</v>
      </c>
      <c r="AR102" s="20">
        <v>-141.22</v>
      </c>
      <c r="AS102" s="20">
        <v>-251.81</v>
      </c>
      <c r="AT102" s="20">
        <v>-1275.49</v>
      </c>
      <c r="AU102" s="20">
        <v>603.85</v>
      </c>
      <c r="AV102" s="20">
        <v>-109.52</v>
      </c>
      <c r="AW102" s="20">
        <v>-212.49</v>
      </c>
      <c r="AX102" s="20">
        <v>-0.59</v>
      </c>
      <c r="AY102" s="20">
        <v>-0.97</v>
      </c>
      <c r="AZ102" s="20">
        <v>-1463.51</v>
      </c>
      <c r="BA102" s="20">
        <v>0.28000000000000003</v>
      </c>
      <c r="BB102" s="20">
        <v>0</v>
      </c>
      <c r="BC102" s="20">
        <v>-629.29</v>
      </c>
      <c r="BD102" s="20">
        <v>-169.41</v>
      </c>
      <c r="BE102" s="20">
        <v>-93.72</v>
      </c>
      <c r="BF102" s="11"/>
      <c r="BG102" s="22"/>
      <c r="BH102" s="11"/>
      <c r="BI102" s="11"/>
      <c r="BJ102" s="11"/>
      <c r="BK102" s="11"/>
      <c r="BL102" s="11"/>
      <c r="BM102" s="11"/>
    </row>
    <row r="103" spans="1:65" x14ac:dyDescent="0.25">
      <c r="A103" s="23" t="s">
        <v>102</v>
      </c>
      <c r="B103" s="29" t="s">
        <v>103</v>
      </c>
      <c r="C103" s="25" t="s">
        <v>15</v>
      </c>
      <c r="D103" s="25" t="s">
        <v>158</v>
      </c>
      <c r="E103" s="25" t="s">
        <v>104</v>
      </c>
      <c r="F103" s="25" t="s">
        <v>18</v>
      </c>
      <c r="G103" s="19" t="s">
        <v>19</v>
      </c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>
        <v>74.53</v>
      </c>
      <c r="AA103" s="20">
        <v>2062.3000000000002</v>
      </c>
      <c r="AB103" s="20">
        <v>1582.42</v>
      </c>
      <c r="AC103" s="20">
        <v>-1022.02</v>
      </c>
      <c r="AD103" s="20">
        <v>-521.95000000000005</v>
      </c>
      <c r="AE103" s="20">
        <v>-343.01</v>
      </c>
      <c r="AF103" s="20">
        <v>-1444.91</v>
      </c>
      <c r="AG103" s="20">
        <v>-2021.77</v>
      </c>
      <c r="AH103" s="20">
        <v>-1229.27</v>
      </c>
      <c r="AI103" s="20">
        <v>1146.4100000000001</v>
      </c>
      <c r="AJ103" s="20">
        <v>0</v>
      </c>
      <c r="AK103" s="20">
        <v>-886.87</v>
      </c>
      <c r="AL103" s="20">
        <v>-327.58</v>
      </c>
      <c r="AM103" s="20">
        <v>-679.05</v>
      </c>
      <c r="AN103" s="20">
        <v>-523.24</v>
      </c>
      <c r="AO103" s="20">
        <v>2838.06</v>
      </c>
      <c r="AP103" s="20">
        <v>-1255.1600000000001</v>
      </c>
      <c r="AQ103" s="20">
        <v>-261.91000000000003</v>
      </c>
      <c r="AR103" s="20">
        <v>-182.64</v>
      </c>
      <c r="AS103" s="20">
        <v>-1072.56</v>
      </c>
      <c r="AT103" s="20">
        <v>686.55</v>
      </c>
      <c r="AU103" s="20">
        <v>-2411.58</v>
      </c>
      <c r="AV103" s="20">
        <v>-897.85</v>
      </c>
      <c r="AW103" s="20">
        <v>-734.86</v>
      </c>
      <c r="AX103" s="20">
        <v>-736.27</v>
      </c>
      <c r="AY103" s="20">
        <v>-698.66</v>
      </c>
      <c r="AZ103" s="20">
        <v>1547.64</v>
      </c>
      <c r="BA103" s="20">
        <v>306.67</v>
      </c>
      <c r="BB103" s="20">
        <v>-47.56</v>
      </c>
      <c r="BC103" s="20">
        <v>511.23</v>
      </c>
      <c r="BD103" s="20">
        <v>416.99</v>
      </c>
      <c r="BE103" s="20">
        <v>514.17999999999995</v>
      </c>
      <c r="BF103" s="11"/>
      <c r="BG103" s="22"/>
      <c r="BH103" s="11"/>
      <c r="BI103" s="11"/>
      <c r="BJ103" s="11"/>
      <c r="BK103" s="11"/>
      <c r="BL103" s="11"/>
      <c r="BM103" s="11"/>
    </row>
    <row r="104" spans="1:65" x14ac:dyDescent="0.25">
      <c r="A104" s="23" t="s">
        <v>105</v>
      </c>
      <c r="B104" s="29" t="s">
        <v>106</v>
      </c>
      <c r="C104" s="25" t="s">
        <v>15</v>
      </c>
      <c r="D104" s="25" t="s">
        <v>158</v>
      </c>
      <c r="E104" s="25" t="s">
        <v>107</v>
      </c>
      <c r="F104" s="25" t="s">
        <v>18</v>
      </c>
      <c r="G104" s="19" t="s">
        <v>19</v>
      </c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>
        <v>1406.85</v>
      </c>
      <c r="AA104" s="20">
        <v>1131.56</v>
      </c>
      <c r="AB104" s="20">
        <v>644.70000000000005</v>
      </c>
      <c r="AC104" s="20">
        <v>1537.02</v>
      </c>
      <c r="AD104" s="20">
        <v>1191.52</v>
      </c>
      <c r="AE104" s="20">
        <v>84.76</v>
      </c>
      <c r="AF104" s="20">
        <v>1848.63</v>
      </c>
      <c r="AG104" s="20">
        <v>1843.56</v>
      </c>
      <c r="AH104" s="20">
        <v>1510.07</v>
      </c>
      <c r="AI104" s="20">
        <v>-708.12</v>
      </c>
      <c r="AJ104" s="20">
        <v>0</v>
      </c>
      <c r="AK104" s="20">
        <v>921.05</v>
      </c>
      <c r="AL104" s="20">
        <v>-358.05</v>
      </c>
      <c r="AM104" s="20">
        <v>348.25</v>
      </c>
      <c r="AN104" s="20">
        <v>148.13</v>
      </c>
      <c r="AO104" s="20">
        <v>4204.43</v>
      </c>
      <c r="AP104" s="20">
        <v>945.72</v>
      </c>
      <c r="AQ104" s="20">
        <v>180.85</v>
      </c>
      <c r="AR104" s="20">
        <v>-2889.69</v>
      </c>
      <c r="AS104" s="20">
        <v>1819.58</v>
      </c>
      <c r="AT104" s="20">
        <v>95.81</v>
      </c>
      <c r="AU104" s="20">
        <v>887.55</v>
      </c>
      <c r="AV104" s="20">
        <v>528.41</v>
      </c>
      <c r="AW104" s="20">
        <v>930.28</v>
      </c>
      <c r="AX104" s="20">
        <v>-1432.14</v>
      </c>
      <c r="AY104" s="20">
        <v>2414.04</v>
      </c>
      <c r="AZ104" s="20">
        <v>3178.87</v>
      </c>
      <c r="BA104" s="20">
        <v>906.29</v>
      </c>
      <c r="BB104" s="20">
        <v>-1152.31</v>
      </c>
      <c r="BC104" s="20">
        <v>209.79</v>
      </c>
      <c r="BD104" s="20">
        <v>2792</v>
      </c>
      <c r="BE104" s="20">
        <v>7922.93</v>
      </c>
      <c r="BF104" s="11"/>
      <c r="BG104" s="22"/>
      <c r="BH104" s="11"/>
      <c r="BI104" s="11"/>
      <c r="BJ104" s="11"/>
      <c r="BK104" s="11"/>
      <c r="BL104" s="11"/>
      <c r="BM104" s="11"/>
    </row>
    <row r="105" spans="1:65" x14ac:dyDescent="0.25">
      <c r="A105" s="23" t="s">
        <v>111</v>
      </c>
      <c r="B105" s="29" t="s">
        <v>111</v>
      </c>
      <c r="C105" s="25" t="s">
        <v>15</v>
      </c>
      <c r="D105" s="25" t="s">
        <v>158</v>
      </c>
      <c r="E105" s="25" t="s">
        <v>112</v>
      </c>
      <c r="F105" s="25" t="s">
        <v>18</v>
      </c>
      <c r="G105" s="19" t="s">
        <v>19</v>
      </c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>
        <v>0</v>
      </c>
      <c r="AA105" s="20">
        <v>0</v>
      </c>
      <c r="AB105" s="20">
        <v>0</v>
      </c>
      <c r="AC105" s="20">
        <v>0</v>
      </c>
      <c r="AD105" s="20">
        <v>0</v>
      </c>
      <c r="AE105" s="20">
        <v>0</v>
      </c>
      <c r="AF105" s="20">
        <v>0</v>
      </c>
      <c r="AG105" s="20">
        <v>0</v>
      </c>
      <c r="AH105" s="20">
        <v>0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20">
        <v>-37.22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20">
        <v>0</v>
      </c>
      <c r="AW105" s="20">
        <v>0</v>
      </c>
      <c r="AX105" s="20">
        <v>0</v>
      </c>
      <c r="AY105" s="20">
        <v>0</v>
      </c>
      <c r="AZ105" s="20">
        <v>0</v>
      </c>
      <c r="BA105" s="20">
        <v>0</v>
      </c>
      <c r="BB105" s="20">
        <v>0</v>
      </c>
      <c r="BC105" s="20">
        <v>0</v>
      </c>
      <c r="BD105" s="20">
        <v>0</v>
      </c>
      <c r="BE105" s="20">
        <v>0</v>
      </c>
      <c r="BF105" s="26"/>
      <c r="BG105" s="22"/>
      <c r="BH105" s="26"/>
      <c r="BI105" s="26"/>
      <c r="BJ105" s="26"/>
      <c r="BK105" s="26"/>
      <c r="BL105" s="26"/>
      <c r="BM105" s="26"/>
    </row>
    <row r="106" spans="1:65" x14ac:dyDescent="0.25">
      <c r="A106" s="23" t="s">
        <v>108</v>
      </c>
      <c r="B106" s="29" t="s">
        <v>109</v>
      </c>
      <c r="C106" s="25" t="s">
        <v>15</v>
      </c>
      <c r="D106" s="25" t="s">
        <v>158</v>
      </c>
      <c r="E106" s="25" t="s">
        <v>110</v>
      </c>
      <c r="F106" s="25" t="s">
        <v>18</v>
      </c>
      <c r="G106" s="19" t="s">
        <v>19</v>
      </c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>
        <v>-65.34</v>
      </c>
      <c r="AA106" s="20">
        <v>-66.38</v>
      </c>
      <c r="AB106" s="20">
        <v>-3.52</v>
      </c>
      <c r="AC106" s="20">
        <v>5.59</v>
      </c>
      <c r="AD106" s="20">
        <v>0</v>
      </c>
      <c r="AE106" s="20">
        <v>-0.82</v>
      </c>
      <c r="AF106" s="20">
        <v>41.32</v>
      </c>
      <c r="AG106" s="20">
        <v>7.54</v>
      </c>
      <c r="AH106" s="20">
        <v>0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20">
        <v>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20">
        <v>0</v>
      </c>
      <c r="AW106" s="20">
        <v>0</v>
      </c>
      <c r="AX106" s="20">
        <v>-1.41</v>
      </c>
      <c r="AY106" s="20">
        <v>0</v>
      </c>
      <c r="AZ106" s="20">
        <v>0</v>
      </c>
      <c r="BA106" s="20">
        <v>0</v>
      </c>
      <c r="BB106" s="20">
        <v>0</v>
      </c>
      <c r="BC106" s="20">
        <v>0</v>
      </c>
      <c r="BD106" s="20">
        <v>0</v>
      </c>
      <c r="BE106" s="20">
        <v>0</v>
      </c>
      <c r="BF106" s="11"/>
      <c r="BG106" s="22"/>
      <c r="BH106" s="11"/>
      <c r="BI106" s="11"/>
      <c r="BJ106" s="11"/>
      <c r="BK106" s="11"/>
      <c r="BL106" s="11"/>
      <c r="BM106" s="11"/>
    </row>
    <row r="107" spans="1:65" x14ac:dyDescent="0.25">
      <c r="A107" s="23" t="s">
        <v>113</v>
      </c>
      <c r="B107" s="29" t="s">
        <v>114</v>
      </c>
      <c r="C107" s="25" t="s">
        <v>15</v>
      </c>
      <c r="D107" s="25" t="s">
        <v>158</v>
      </c>
      <c r="E107" s="25" t="s">
        <v>115</v>
      </c>
      <c r="F107" s="25" t="s">
        <v>18</v>
      </c>
      <c r="G107" s="19" t="s">
        <v>19</v>
      </c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>
        <v>-22.79</v>
      </c>
      <c r="AA107" s="20">
        <v>-7.66</v>
      </c>
      <c r="AB107" s="20">
        <v>-5.83</v>
      </c>
      <c r="AC107" s="20">
        <v>-5.39</v>
      </c>
      <c r="AD107" s="20">
        <v>-14.62</v>
      </c>
      <c r="AE107" s="20">
        <v>-13.79</v>
      </c>
      <c r="AF107" s="20">
        <v>0</v>
      </c>
      <c r="AG107" s="20">
        <v>0</v>
      </c>
      <c r="AH107" s="20">
        <v>0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20">
        <v>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20">
        <v>0</v>
      </c>
      <c r="AW107" s="20">
        <v>0</v>
      </c>
      <c r="AX107" s="20">
        <v>0</v>
      </c>
      <c r="AY107" s="20">
        <v>0</v>
      </c>
      <c r="AZ107" s="20">
        <v>0</v>
      </c>
      <c r="BA107" s="20">
        <v>0</v>
      </c>
      <c r="BB107" s="20">
        <v>0</v>
      </c>
      <c r="BC107" s="20">
        <v>0</v>
      </c>
      <c r="BD107" s="20">
        <v>0</v>
      </c>
      <c r="BE107" s="20">
        <v>0</v>
      </c>
      <c r="BF107" s="11"/>
      <c r="BG107" s="22"/>
      <c r="BH107" s="11"/>
      <c r="BI107" s="11"/>
      <c r="BJ107" s="11"/>
      <c r="BK107" s="11"/>
      <c r="BL107" s="11"/>
      <c r="BM107" s="11"/>
    </row>
    <row r="108" spans="1:65" x14ac:dyDescent="0.25">
      <c r="A108" s="23" t="s">
        <v>116</v>
      </c>
      <c r="B108" s="29" t="s">
        <v>117</v>
      </c>
      <c r="C108" s="25" t="s">
        <v>15</v>
      </c>
      <c r="D108" s="25" t="s">
        <v>158</v>
      </c>
      <c r="E108" s="25" t="s">
        <v>118</v>
      </c>
      <c r="F108" s="25" t="s">
        <v>18</v>
      </c>
      <c r="G108" s="19" t="s">
        <v>19</v>
      </c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>
        <v>0</v>
      </c>
      <c r="AA108" s="20">
        <v>0</v>
      </c>
      <c r="AB108" s="20">
        <v>0</v>
      </c>
      <c r="AC108" s="20">
        <v>0</v>
      </c>
      <c r="AD108" s="20">
        <v>135.80000000000001</v>
      </c>
      <c r="AE108" s="20">
        <v>0</v>
      </c>
      <c r="AF108" s="20">
        <v>87.53</v>
      </c>
      <c r="AG108" s="20">
        <v>94.86</v>
      </c>
      <c r="AH108" s="20">
        <v>101.52</v>
      </c>
      <c r="AI108" s="20">
        <v>97.25</v>
      </c>
      <c r="AJ108" s="20">
        <v>63.98</v>
      </c>
      <c r="AK108" s="20">
        <v>58.24</v>
      </c>
      <c r="AL108" s="20">
        <v>63.86</v>
      </c>
      <c r="AM108" s="20">
        <v>64.319999999999993</v>
      </c>
      <c r="AN108" s="20">
        <v>58.66</v>
      </c>
      <c r="AO108" s="20">
        <v>14.58</v>
      </c>
      <c r="AP108" s="20">
        <v>-129.97</v>
      </c>
      <c r="AQ108" s="20">
        <v>8.3800000000000008</v>
      </c>
      <c r="AR108" s="20">
        <v>0</v>
      </c>
      <c r="AS108" s="20">
        <v>0</v>
      </c>
      <c r="AT108" s="20">
        <v>0</v>
      </c>
      <c r="AU108" s="20">
        <v>0</v>
      </c>
      <c r="AV108" s="20">
        <v>0</v>
      </c>
      <c r="AW108" s="20">
        <v>0</v>
      </c>
      <c r="AX108" s="20">
        <v>0</v>
      </c>
      <c r="AY108" s="20">
        <v>0</v>
      </c>
      <c r="AZ108" s="20">
        <v>0</v>
      </c>
      <c r="BA108" s="20">
        <v>0</v>
      </c>
      <c r="BB108" s="20">
        <v>0</v>
      </c>
      <c r="BC108" s="20">
        <v>0</v>
      </c>
      <c r="BD108" s="20">
        <v>0</v>
      </c>
      <c r="BE108" s="20">
        <v>0</v>
      </c>
      <c r="BF108" s="11"/>
      <c r="BG108" s="22"/>
      <c r="BH108" s="11"/>
      <c r="BI108" s="11"/>
      <c r="BJ108" s="11"/>
      <c r="BK108" s="11"/>
      <c r="BL108" s="11"/>
      <c r="BM108" s="11"/>
    </row>
    <row r="109" spans="1:65" x14ac:dyDescent="0.25">
      <c r="A109" s="23" t="s">
        <v>119</v>
      </c>
      <c r="B109" s="29" t="s">
        <v>119</v>
      </c>
      <c r="C109" s="25" t="s">
        <v>15</v>
      </c>
      <c r="D109" s="25" t="s">
        <v>158</v>
      </c>
      <c r="E109" s="25" t="s">
        <v>120</v>
      </c>
      <c r="F109" s="25" t="s">
        <v>18</v>
      </c>
      <c r="G109" s="19" t="s">
        <v>19</v>
      </c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>
        <v>18.55</v>
      </c>
      <c r="AA109" s="20">
        <v>33.03</v>
      </c>
      <c r="AB109" s="20">
        <v>26.39</v>
      </c>
      <c r="AC109" s="20">
        <v>22.85</v>
      </c>
      <c r="AD109" s="20">
        <v>39.72</v>
      </c>
      <c r="AE109" s="20">
        <v>32.6</v>
      </c>
      <c r="AF109" s="20">
        <v>8.6</v>
      </c>
      <c r="AG109" s="20">
        <v>12.86</v>
      </c>
      <c r="AH109" s="20">
        <v>22.01</v>
      </c>
      <c r="AI109" s="20">
        <v>6.49</v>
      </c>
      <c r="AJ109" s="20">
        <v>6.49</v>
      </c>
      <c r="AK109" s="20">
        <v>0.16</v>
      </c>
      <c r="AL109" s="20">
        <v>-18.829999999999998</v>
      </c>
      <c r="AM109" s="20">
        <v>86.17</v>
      </c>
      <c r="AN109" s="20">
        <v>17.510000000000002</v>
      </c>
      <c r="AO109" s="20">
        <v>14.33</v>
      </c>
      <c r="AP109" s="20">
        <v>5.85</v>
      </c>
      <c r="AQ109" s="20">
        <v>3.06</v>
      </c>
      <c r="AR109" s="20">
        <v>5.29</v>
      </c>
      <c r="AS109" s="20">
        <v>0.8</v>
      </c>
      <c r="AT109" s="20">
        <v>2.5099999999999998</v>
      </c>
      <c r="AU109" s="20">
        <v>8.99</v>
      </c>
      <c r="AV109" s="20">
        <v>5.25</v>
      </c>
      <c r="AW109" s="20">
        <v>5.65</v>
      </c>
      <c r="AX109" s="20">
        <v>9.39</v>
      </c>
      <c r="AY109" s="20">
        <v>2.71</v>
      </c>
      <c r="AZ109" s="20">
        <v>2.35</v>
      </c>
      <c r="BA109" s="20">
        <v>2.91</v>
      </c>
      <c r="BB109" s="20">
        <v>2.23</v>
      </c>
      <c r="BC109" s="20">
        <v>1.75</v>
      </c>
      <c r="BD109" s="20">
        <v>0.92</v>
      </c>
      <c r="BE109" s="20">
        <v>1</v>
      </c>
      <c r="BF109" s="11"/>
      <c r="BG109" s="22"/>
      <c r="BH109" s="11"/>
      <c r="BI109" s="11"/>
      <c r="BJ109" s="11"/>
      <c r="BK109" s="11"/>
      <c r="BL109" s="11"/>
      <c r="BM109" s="11"/>
    </row>
    <row r="110" spans="1:65" x14ac:dyDescent="0.25">
      <c r="A110" s="23" t="s">
        <v>61</v>
      </c>
      <c r="B110" s="29" t="s">
        <v>61</v>
      </c>
      <c r="C110" s="25" t="s">
        <v>15</v>
      </c>
      <c r="D110" s="25" t="s">
        <v>158</v>
      </c>
      <c r="E110" s="25" t="s">
        <v>63</v>
      </c>
      <c r="F110" s="25" t="s">
        <v>18</v>
      </c>
      <c r="G110" s="19" t="s">
        <v>19</v>
      </c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>
        <v>0</v>
      </c>
      <c r="AA110" s="20">
        <v>0</v>
      </c>
      <c r="AB110" s="20">
        <v>0</v>
      </c>
      <c r="AC110" s="20">
        <v>0</v>
      </c>
      <c r="AD110" s="20">
        <v>0</v>
      </c>
      <c r="AE110" s="20">
        <v>0</v>
      </c>
      <c r="AF110" s="20">
        <v>0</v>
      </c>
      <c r="AG110" s="20">
        <v>0</v>
      </c>
      <c r="AH110" s="20">
        <v>0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20">
        <v>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6.75</v>
      </c>
      <c r="AV110" s="20">
        <v>232.5</v>
      </c>
      <c r="AW110" s="20">
        <v>61.02</v>
      </c>
      <c r="AX110" s="20">
        <v>39.17</v>
      </c>
      <c r="AY110" s="20">
        <v>56.36</v>
      </c>
      <c r="AZ110" s="20">
        <v>38.799999999999997</v>
      </c>
      <c r="BA110" s="20">
        <v>28.72</v>
      </c>
      <c r="BB110" s="20">
        <v>75.34</v>
      </c>
      <c r="BC110" s="20">
        <v>91.69</v>
      </c>
      <c r="BD110" s="20">
        <v>200.45</v>
      </c>
      <c r="BE110" s="20">
        <v>67.91</v>
      </c>
      <c r="BF110" s="30"/>
      <c r="BG110" s="22"/>
      <c r="BH110" s="11"/>
      <c r="BI110" s="11"/>
      <c r="BJ110" s="11"/>
      <c r="BK110" s="11"/>
      <c r="BL110" s="11"/>
      <c r="BM110" s="11"/>
    </row>
    <row r="111" spans="1:65" x14ac:dyDescent="0.25">
      <c r="A111" s="23" t="s">
        <v>64</v>
      </c>
      <c r="B111" s="29" t="s">
        <v>64</v>
      </c>
      <c r="C111" s="25" t="s">
        <v>15</v>
      </c>
      <c r="D111" s="25" t="s">
        <v>158</v>
      </c>
      <c r="E111" s="25" t="s">
        <v>66</v>
      </c>
      <c r="F111" s="25" t="s">
        <v>18</v>
      </c>
      <c r="G111" s="19" t="s">
        <v>19</v>
      </c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>
        <v>0</v>
      </c>
      <c r="AA111" s="20">
        <v>0</v>
      </c>
      <c r="AB111" s="20">
        <v>0</v>
      </c>
      <c r="AC111" s="20">
        <v>0</v>
      </c>
      <c r="AD111" s="20">
        <v>0</v>
      </c>
      <c r="AE111" s="20">
        <v>0</v>
      </c>
      <c r="AF111" s="20">
        <v>0</v>
      </c>
      <c r="AG111" s="20">
        <v>0</v>
      </c>
      <c r="AH111" s="20"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20">
        <v>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219.98</v>
      </c>
      <c r="AV111" s="20">
        <v>-74.28</v>
      </c>
      <c r="AW111" s="20">
        <v>-137.02000000000001</v>
      </c>
      <c r="AX111" s="20">
        <v>-248.29</v>
      </c>
      <c r="AY111" s="20">
        <v>-290.87</v>
      </c>
      <c r="AZ111" s="20">
        <v>-14.16</v>
      </c>
      <c r="BA111" s="20">
        <v>46.63</v>
      </c>
      <c r="BB111" s="20">
        <v>-37.82</v>
      </c>
      <c r="BC111" s="20">
        <v>-128.38</v>
      </c>
      <c r="BD111" s="20">
        <v>-17.239999999999998</v>
      </c>
      <c r="BE111" s="20">
        <v>-1.49</v>
      </c>
      <c r="BF111" s="30"/>
      <c r="BG111" s="22"/>
      <c r="BH111" s="11"/>
      <c r="BI111" s="11"/>
      <c r="BJ111" s="11"/>
      <c r="BK111" s="11"/>
      <c r="BL111" s="11"/>
      <c r="BM111" s="11"/>
    </row>
    <row r="112" spans="1:65" x14ac:dyDescent="0.25">
      <c r="A112" s="13" t="s">
        <v>159</v>
      </c>
      <c r="B112" s="33" t="s">
        <v>160</v>
      </c>
      <c r="C112" s="18"/>
      <c r="D112" s="18"/>
      <c r="E112" s="18"/>
      <c r="F112" s="18"/>
      <c r="G112" s="19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 t="s">
        <v>76</v>
      </c>
      <c r="AA112" s="20" t="s">
        <v>76</v>
      </c>
      <c r="AB112" s="20" t="s">
        <v>76</v>
      </c>
      <c r="AC112" s="20" t="s">
        <v>76</v>
      </c>
      <c r="AD112" s="20" t="s">
        <v>76</v>
      </c>
      <c r="AE112" s="20" t="s">
        <v>76</v>
      </c>
      <c r="AF112" s="20" t="s">
        <v>76</v>
      </c>
      <c r="AG112" s="20" t="s">
        <v>76</v>
      </c>
      <c r="AH112" s="20" t="s">
        <v>76</v>
      </c>
      <c r="AI112" s="20" t="s">
        <v>76</v>
      </c>
      <c r="AJ112" s="20" t="s">
        <v>76</v>
      </c>
      <c r="AK112" s="20" t="s">
        <v>76</v>
      </c>
      <c r="AL112" s="20" t="s">
        <v>76</v>
      </c>
      <c r="AM112" s="20" t="s">
        <v>76</v>
      </c>
      <c r="AN112" s="20" t="s">
        <v>76</v>
      </c>
      <c r="AO112" s="20" t="s">
        <v>76</v>
      </c>
      <c r="AP112" s="20" t="s">
        <v>76</v>
      </c>
      <c r="AQ112" s="20" t="s">
        <v>76</v>
      </c>
      <c r="AR112" s="20" t="s">
        <v>76</v>
      </c>
      <c r="AS112" s="20" t="s">
        <v>76</v>
      </c>
      <c r="AT112" s="20" t="s">
        <v>76</v>
      </c>
      <c r="AU112" s="20" t="s">
        <v>76</v>
      </c>
      <c r="AV112" s="20" t="s">
        <v>76</v>
      </c>
      <c r="AW112" s="20" t="s">
        <v>76</v>
      </c>
      <c r="AX112" s="20" t="s">
        <v>76</v>
      </c>
      <c r="AY112" s="20" t="s">
        <v>76</v>
      </c>
      <c r="AZ112" s="20" t="s">
        <v>76</v>
      </c>
      <c r="BA112" s="20" t="s">
        <v>76</v>
      </c>
      <c r="BB112" s="20" t="s">
        <v>76</v>
      </c>
      <c r="BC112" s="20" t="s">
        <v>76</v>
      </c>
      <c r="BD112" s="20" t="s">
        <v>76</v>
      </c>
      <c r="BE112" s="20" t="s">
        <v>76</v>
      </c>
      <c r="BF112" s="11"/>
      <c r="BG112" s="12"/>
      <c r="BH112" s="11"/>
      <c r="BI112" s="11"/>
      <c r="BJ112" s="11"/>
      <c r="BK112" s="11"/>
      <c r="BL112" s="11"/>
      <c r="BM112" s="11"/>
    </row>
    <row r="113" spans="1:65" x14ac:dyDescent="0.25">
      <c r="A113" s="16" t="s">
        <v>161</v>
      </c>
      <c r="B113" s="29" t="s">
        <v>162</v>
      </c>
      <c r="C113" s="18"/>
      <c r="D113" s="18"/>
      <c r="E113" s="18"/>
      <c r="F113" s="18"/>
      <c r="G113" s="19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 t="s">
        <v>76</v>
      </c>
      <c r="AA113" s="20" t="s">
        <v>76</v>
      </c>
      <c r="AB113" s="20" t="s">
        <v>76</v>
      </c>
      <c r="AC113" s="20" t="s">
        <v>76</v>
      </c>
      <c r="AD113" s="20" t="s">
        <v>76</v>
      </c>
      <c r="AE113" s="20" t="s">
        <v>76</v>
      </c>
      <c r="AF113" s="20" t="s">
        <v>76</v>
      </c>
      <c r="AG113" s="20" t="s">
        <v>76</v>
      </c>
      <c r="AH113" s="20" t="s">
        <v>76</v>
      </c>
      <c r="AI113" s="20" t="s">
        <v>76</v>
      </c>
      <c r="AJ113" s="20" t="s">
        <v>76</v>
      </c>
      <c r="AK113" s="20" t="s">
        <v>76</v>
      </c>
      <c r="AL113" s="20" t="s">
        <v>76</v>
      </c>
      <c r="AM113" s="20" t="s">
        <v>76</v>
      </c>
      <c r="AN113" s="20" t="s">
        <v>76</v>
      </c>
      <c r="AO113" s="20" t="s">
        <v>76</v>
      </c>
      <c r="AP113" s="20" t="s">
        <v>76</v>
      </c>
      <c r="AQ113" s="20" t="s">
        <v>76</v>
      </c>
      <c r="AR113" s="20" t="s">
        <v>76</v>
      </c>
      <c r="AS113" s="20" t="s">
        <v>76</v>
      </c>
      <c r="AT113" s="20" t="s">
        <v>76</v>
      </c>
      <c r="AU113" s="20" t="s">
        <v>76</v>
      </c>
      <c r="AV113" s="20" t="s">
        <v>76</v>
      </c>
      <c r="AW113" s="20" t="s">
        <v>76</v>
      </c>
      <c r="AX113" s="20" t="s">
        <v>76</v>
      </c>
      <c r="AY113" s="20" t="s">
        <v>76</v>
      </c>
      <c r="AZ113" s="20" t="s">
        <v>76</v>
      </c>
      <c r="BA113" s="20" t="s">
        <v>76</v>
      </c>
      <c r="BB113" s="20" t="s">
        <v>76</v>
      </c>
      <c r="BC113" s="20" t="s">
        <v>76</v>
      </c>
      <c r="BD113" s="20" t="s">
        <v>76</v>
      </c>
      <c r="BE113" s="20" t="s">
        <v>76</v>
      </c>
      <c r="BF113" s="11"/>
      <c r="BG113" s="22"/>
      <c r="BH113" s="11"/>
      <c r="BI113" s="11"/>
      <c r="BJ113" s="11"/>
      <c r="BK113" s="11"/>
      <c r="BL113" s="11"/>
      <c r="BM113" s="11"/>
    </row>
    <row r="114" spans="1:65" x14ac:dyDescent="0.25">
      <c r="A114" s="23" t="s">
        <v>13</v>
      </c>
      <c r="B114" s="29" t="s">
        <v>14</v>
      </c>
      <c r="C114" s="25" t="s">
        <v>15</v>
      </c>
      <c r="D114" s="25" t="s">
        <v>163</v>
      </c>
      <c r="E114" s="25" t="s">
        <v>17</v>
      </c>
      <c r="F114" s="25" t="s">
        <v>18</v>
      </c>
      <c r="G114" s="19" t="s">
        <v>19</v>
      </c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>
        <v>-1043.68</v>
      </c>
      <c r="AA114" s="20">
        <v>-1329.41</v>
      </c>
      <c r="AB114" s="20">
        <v>-9157.76</v>
      </c>
      <c r="AC114" s="20">
        <v>5617.95</v>
      </c>
      <c r="AD114" s="20">
        <v>3692.57</v>
      </c>
      <c r="AE114" s="20">
        <v>-5479.39</v>
      </c>
      <c r="AF114" s="20">
        <v>5379.6</v>
      </c>
      <c r="AG114" s="20">
        <v>2229.6799999999998</v>
      </c>
      <c r="AH114" s="20">
        <v>2505.1799999999998</v>
      </c>
      <c r="AI114" s="20">
        <v>-6085.19</v>
      </c>
      <c r="AJ114" s="20">
        <v>-2253.89</v>
      </c>
      <c r="AK114" s="20">
        <v>60.67</v>
      </c>
      <c r="AL114" s="20">
        <v>2898.93</v>
      </c>
      <c r="AM114" s="20">
        <v>-3057.86</v>
      </c>
      <c r="AN114" s="20">
        <v>-1594.18</v>
      </c>
      <c r="AO114" s="20">
        <v>4756.66</v>
      </c>
      <c r="AP114" s="20">
        <v>395.34</v>
      </c>
      <c r="AQ114" s="20">
        <v>-1742.1</v>
      </c>
      <c r="AR114" s="20">
        <v>367.39</v>
      </c>
      <c r="AS114" s="20">
        <v>-3806.06</v>
      </c>
      <c r="AT114" s="20">
        <v>3474.92</v>
      </c>
      <c r="AU114" s="20">
        <v>1470.73</v>
      </c>
      <c r="AV114" s="20">
        <v>-5797.35</v>
      </c>
      <c r="AW114" s="20">
        <v>-1378.41</v>
      </c>
      <c r="AX114" s="20">
        <v>5469.6</v>
      </c>
      <c r="AY114" s="20">
        <v>-3213.43</v>
      </c>
      <c r="AZ114" s="20">
        <v>1141.95</v>
      </c>
      <c r="BA114" s="20">
        <v>1378.92</v>
      </c>
      <c r="BB114" s="20">
        <v>-1090.0899999999999</v>
      </c>
      <c r="BC114" s="20">
        <v>-6495.24</v>
      </c>
      <c r="BD114" s="20">
        <v>-1470.17</v>
      </c>
      <c r="BE114" s="20">
        <v>2933.12</v>
      </c>
      <c r="BF114" s="11"/>
      <c r="BG114" s="22"/>
      <c r="BH114" s="11"/>
      <c r="BI114" s="11"/>
      <c r="BJ114" s="11"/>
      <c r="BK114" s="11"/>
      <c r="BL114" s="11"/>
      <c r="BM114" s="11"/>
    </row>
    <row r="115" spans="1:65" x14ac:dyDescent="0.25">
      <c r="A115" s="23" t="s">
        <v>81</v>
      </c>
      <c r="B115" s="29" t="s">
        <v>82</v>
      </c>
      <c r="C115" s="25" t="s">
        <v>15</v>
      </c>
      <c r="D115" s="25" t="s">
        <v>163</v>
      </c>
      <c r="E115" s="25" t="s">
        <v>83</v>
      </c>
      <c r="F115" s="25" t="s">
        <v>18</v>
      </c>
      <c r="G115" s="19" t="s">
        <v>19</v>
      </c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>
        <v>282.3</v>
      </c>
      <c r="AA115" s="20">
        <v>667.68</v>
      </c>
      <c r="AB115" s="20">
        <v>-1144.5</v>
      </c>
      <c r="AC115" s="20">
        <v>-225.39</v>
      </c>
      <c r="AD115" s="20">
        <v>630.45000000000005</v>
      </c>
      <c r="AE115" s="20">
        <v>-1397.3</v>
      </c>
      <c r="AF115" s="20">
        <v>3259.28</v>
      </c>
      <c r="AG115" s="20">
        <v>420.42</v>
      </c>
      <c r="AH115" s="20">
        <v>-4829.1099999999997</v>
      </c>
      <c r="AI115" s="20">
        <v>919.07</v>
      </c>
      <c r="AJ115" s="20">
        <v>-616.76</v>
      </c>
      <c r="AK115" s="20">
        <v>-213.03</v>
      </c>
      <c r="AL115" s="20">
        <v>-424.35</v>
      </c>
      <c r="AM115" s="20">
        <v>964.12</v>
      </c>
      <c r="AN115" s="20">
        <v>-1022.37</v>
      </c>
      <c r="AO115" s="20">
        <v>-37.229999999999997</v>
      </c>
      <c r="AP115" s="20">
        <v>329.94</v>
      </c>
      <c r="AQ115" s="20">
        <v>-505.1</v>
      </c>
      <c r="AR115" s="20">
        <v>-1899.04</v>
      </c>
      <c r="AS115" s="20">
        <v>2460.25</v>
      </c>
      <c r="AT115" s="20">
        <v>-679.44</v>
      </c>
      <c r="AU115" s="20">
        <v>-30.23</v>
      </c>
      <c r="AV115" s="20">
        <v>-1658.72</v>
      </c>
      <c r="AW115" s="20">
        <v>2258.3200000000002</v>
      </c>
      <c r="AX115" s="20">
        <v>271.83</v>
      </c>
      <c r="AY115" s="20">
        <v>1699.55</v>
      </c>
      <c r="AZ115" s="20">
        <v>2284.58</v>
      </c>
      <c r="BA115" s="20">
        <v>-96.72</v>
      </c>
      <c r="BB115" s="20">
        <v>-531.96</v>
      </c>
      <c r="BC115" s="20">
        <v>-660.4</v>
      </c>
      <c r="BD115" s="20">
        <v>2686.43</v>
      </c>
      <c r="BE115" s="20">
        <v>-266.11</v>
      </c>
      <c r="BF115" s="11"/>
      <c r="BG115" s="22"/>
    </row>
    <row r="116" spans="1:65" x14ac:dyDescent="0.25">
      <c r="A116" s="23" t="s">
        <v>84</v>
      </c>
      <c r="B116" s="29" t="s">
        <v>84</v>
      </c>
      <c r="C116" s="25" t="s">
        <v>15</v>
      </c>
      <c r="D116" s="25" t="s">
        <v>163</v>
      </c>
      <c r="E116" s="25" t="s">
        <v>85</v>
      </c>
      <c r="F116" s="25" t="s">
        <v>18</v>
      </c>
      <c r="G116" s="19" t="s">
        <v>19</v>
      </c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>
        <v>163.76</v>
      </c>
      <c r="AA116" s="20">
        <v>-43.06</v>
      </c>
      <c r="AB116" s="20">
        <v>199.96</v>
      </c>
      <c r="AC116" s="20">
        <v>-38.46</v>
      </c>
      <c r="AD116" s="20">
        <v>-134.27000000000001</v>
      </c>
      <c r="AE116" s="20">
        <v>59.85</v>
      </c>
      <c r="AF116" s="20">
        <v>-114.45</v>
      </c>
      <c r="AG116" s="20">
        <v>165.92</v>
      </c>
      <c r="AH116" s="20">
        <v>-43.15</v>
      </c>
      <c r="AI116" s="20">
        <v>75.900000000000006</v>
      </c>
      <c r="AJ116" s="20">
        <v>-7.96</v>
      </c>
      <c r="AK116" s="20">
        <v>-91.4</v>
      </c>
      <c r="AL116" s="20">
        <v>23.92</v>
      </c>
      <c r="AM116" s="20">
        <v>20.149999999999999</v>
      </c>
      <c r="AN116" s="20">
        <v>133.49</v>
      </c>
      <c r="AO116" s="20">
        <v>-85.33</v>
      </c>
      <c r="AP116" s="20">
        <v>-28.15</v>
      </c>
      <c r="AQ116" s="20">
        <v>-29.49</v>
      </c>
      <c r="AR116" s="20">
        <v>-8.33</v>
      </c>
      <c r="AS116" s="20">
        <v>132.30000000000001</v>
      </c>
      <c r="AT116" s="20">
        <v>34.130000000000003</v>
      </c>
      <c r="AU116" s="20">
        <v>13.02</v>
      </c>
      <c r="AV116" s="20">
        <v>-31.19</v>
      </c>
      <c r="AW116" s="20">
        <v>-150.65</v>
      </c>
      <c r="AX116" s="20">
        <v>169.88</v>
      </c>
      <c r="AY116" s="20">
        <v>-59.75</v>
      </c>
      <c r="AZ116" s="20">
        <v>82.39</v>
      </c>
      <c r="BA116" s="20">
        <v>-139.56</v>
      </c>
      <c r="BB116" s="20">
        <v>-2.12</v>
      </c>
      <c r="BC116" s="20">
        <v>65.55</v>
      </c>
      <c r="BD116" s="20">
        <v>-119.83</v>
      </c>
      <c r="BE116" s="20">
        <v>139.75</v>
      </c>
      <c r="BF116" s="11"/>
      <c r="BG116" s="22"/>
    </row>
    <row r="117" spans="1:65" x14ac:dyDescent="0.25">
      <c r="A117" s="23" t="s">
        <v>86</v>
      </c>
      <c r="B117" s="29" t="s">
        <v>87</v>
      </c>
      <c r="C117" s="25" t="s">
        <v>15</v>
      </c>
      <c r="D117" s="25" t="s">
        <v>163</v>
      </c>
      <c r="E117" s="25" t="s">
        <v>88</v>
      </c>
      <c r="F117" s="25" t="s">
        <v>18</v>
      </c>
      <c r="G117" s="19" t="s">
        <v>19</v>
      </c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>
        <v>27.46</v>
      </c>
      <c r="AA117" s="20">
        <v>50.37</v>
      </c>
      <c r="AB117" s="20">
        <v>-233.85</v>
      </c>
      <c r="AC117" s="20">
        <v>-77.34</v>
      </c>
      <c r="AD117" s="20">
        <v>85.53</v>
      </c>
      <c r="AE117" s="20">
        <v>-310.7</v>
      </c>
      <c r="AF117" s="20">
        <v>180.23</v>
      </c>
      <c r="AG117" s="20">
        <v>356.13</v>
      </c>
      <c r="AH117" s="20">
        <v>0</v>
      </c>
      <c r="AI117" s="20">
        <v>0</v>
      </c>
      <c r="AJ117" s="20">
        <v>-123.35</v>
      </c>
      <c r="AK117" s="20">
        <v>75.430000000000007</v>
      </c>
      <c r="AL117" s="20">
        <v>6.99</v>
      </c>
      <c r="AM117" s="20">
        <v>-18.91</v>
      </c>
      <c r="AN117" s="20">
        <v>-77.03</v>
      </c>
      <c r="AO117" s="20">
        <v>-10.15</v>
      </c>
      <c r="AP117" s="20">
        <v>-48.64</v>
      </c>
      <c r="AQ117" s="20">
        <v>98.03</v>
      </c>
      <c r="AR117" s="20">
        <v>-61.41</v>
      </c>
      <c r="AS117" s="20">
        <v>-48.82</v>
      </c>
      <c r="AT117" s="20">
        <v>-81.88</v>
      </c>
      <c r="AU117" s="20">
        <v>289.74</v>
      </c>
      <c r="AV117" s="20">
        <v>0</v>
      </c>
      <c r="AW117" s="20">
        <v>0</v>
      </c>
      <c r="AX117" s="20">
        <v>0</v>
      </c>
      <c r="AY117" s="20">
        <v>0</v>
      </c>
      <c r="AZ117" s="20">
        <v>0</v>
      </c>
      <c r="BA117" s="20">
        <v>0</v>
      </c>
      <c r="BB117" s="20">
        <v>0</v>
      </c>
      <c r="BC117" s="20">
        <v>0</v>
      </c>
      <c r="BD117" s="20">
        <v>0</v>
      </c>
      <c r="BE117" s="20">
        <v>0</v>
      </c>
      <c r="BF117" s="11"/>
      <c r="BG117" s="22"/>
    </row>
    <row r="118" spans="1:65" x14ac:dyDescent="0.25">
      <c r="A118" s="23" t="s">
        <v>89</v>
      </c>
      <c r="B118" s="29" t="s">
        <v>90</v>
      </c>
      <c r="C118" s="25" t="s">
        <v>15</v>
      </c>
      <c r="D118" s="25" t="s">
        <v>163</v>
      </c>
      <c r="E118" s="25" t="s">
        <v>91</v>
      </c>
      <c r="F118" s="25" t="s">
        <v>18</v>
      </c>
      <c r="G118" s="19" t="s">
        <v>19</v>
      </c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>
        <v>-10.39</v>
      </c>
      <c r="AA118" s="20">
        <v>25.69</v>
      </c>
      <c r="AB118" s="20">
        <v>-40.549999999999997</v>
      </c>
      <c r="AC118" s="20">
        <v>-2.46</v>
      </c>
      <c r="AD118" s="20">
        <v>7.49</v>
      </c>
      <c r="AE118" s="20">
        <v>9.33</v>
      </c>
      <c r="AF118" s="20">
        <v>20.74</v>
      </c>
      <c r="AG118" s="20">
        <v>-5.29</v>
      </c>
      <c r="AH118" s="20">
        <v>-3.14</v>
      </c>
      <c r="AI118" s="20">
        <v>9.2100000000000009</v>
      </c>
      <c r="AJ118" s="20">
        <v>-22.64</v>
      </c>
      <c r="AK118" s="20">
        <v>5.75</v>
      </c>
      <c r="AL118" s="20">
        <v>-4.0999999999999996</v>
      </c>
      <c r="AM118" s="20">
        <v>-4.2300000000000004</v>
      </c>
      <c r="AN118" s="20">
        <v>16.3</v>
      </c>
      <c r="AO118" s="20">
        <v>19.03</v>
      </c>
      <c r="AP118" s="20">
        <v>-42.48</v>
      </c>
      <c r="AQ118" s="20">
        <v>27.68</v>
      </c>
      <c r="AR118" s="20">
        <v>17.510000000000002</v>
      </c>
      <c r="AS118" s="20">
        <v>-9.48</v>
      </c>
      <c r="AT118" s="20">
        <v>2.95</v>
      </c>
      <c r="AU118" s="20">
        <v>14.34</v>
      </c>
      <c r="AV118" s="20">
        <v>15.74</v>
      </c>
      <c r="AW118" s="20">
        <v>15.86</v>
      </c>
      <c r="AX118" s="20">
        <v>-16.170000000000002</v>
      </c>
      <c r="AY118" s="20">
        <v>13.96</v>
      </c>
      <c r="AZ118" s="20">
        <v>-11.97</v>
      </c>
      <c r="BA118" s="20">
        <v>14.65</v>
      </c>
      <c r="BB118" s="20">
        <v>-37.97</v>
      </c>
      <c r="BC118" s="20">
        <v>22.95</v>
      </c>
      <c r="BD118" s="20">
        <v>-0.34</v>
      </c>
      <c r="BE118" s="20">
        <v>15.36</v>
      </c>
      <c r="BF118" s="11"/>
      <c r="BG118" s="22"/>
    </row>
    <row r="119" spans="1:65" x14ac:dyDescent="0.25">
      <c r="A119" s="23" t="s">
        <v>92</v>
      </c>
      <c r="B119" s="29" t="s">
        <v>93</v>
      </c>
      <c r="C119" s="25" t="s">
        <v>15</v>
      </c>
      <c r="D119" s="25" t="s">
        <v>163</v>
      </c>
      <c r="E119" s="25" t="s">
        <v>94</v>
      </c>
      <c r="F119" s="25" t="s">
        <v>18</v>
      </c>
      <c r="G119" s="19" t="s">
        <v>19</v>
      </c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>
        <v>2796.82</v>
      </c>
      <c r="AA119" s="20">
        <v>289.93</v>
      </c>
      <c r="AB119" s="20">
        <v>-930.9</v>
      </c>
      <c r="AC119" s="20">
        <v>7249.6</v>
      </c>
      <c r="AD119" s="20">
        <v>-3674.37</v>
      </c>
      <c r="AE119" s="20">
        <v>-1239</v>
      </c>
      <c r="AF119" s="20">
        <v>-1448.49</v>
      </c>
      <c r="AG119" s="20">
        <v>278.7</v>
      </c>
      <c r="AH119" s="20">
        <v>337.44</v>
      </c>
      <c r="AI119" s="20">
        <v>-482.91</v>
      </c>
      <c r="AJ119" s="20">
        <v>2663.31</v>
      </c>
      <c r="AK119" s="20">
        <v>-593.27</v>
      </c>
      <c r="AL119" s="20">
        <v>-133.5</v>
      </c>
      <c r="AM119" s="20">
        <v>1076.92</v>
      </c>
      <c r="AN119" s="20">
        <v>1175.01</v>
      </c>
      <c r="AO119" s="20">
        <v>-1400.13</v>
      </c>
      <c r="AP119" s="20">
        <v>-0.69</v>
      </c>
      <c r="AQ119" s="20">
        <v>891.42</v>
      </c>
      <c r="AR119" s="20">
        <v>1757.93</v>
      </c>
      <c r="AS119" s="20">
        <v>-1187.5899999999999</v>
      </c>
      <c r="AT119" s="20">
        <v>-328.76</v>
      </c>
      <c r="AU119" s="20">
        <v>-1472.96</v>
      </c>
      <c r="AV119" s="20">
        <v>535.62</v>
      </c>
      <c r="AW119" s="20">
        <v>-66.78</v>
      </c>
      <c r="AX119" s="20">
        <v>497.71</v>
      </c>
      <c r="AY119" s="20">
        <v>-1082.6400000000001</v>
      </c>
      <c r="AZ119" s="20">
        <v>488.09</v>
      </c>
      <c r="BA119" s="20">
        <v>1262.33</v>
      </c>
      <c r="BB119" s="20">
        <v>1368.99</v>
      </c>
      <c r="BC119" s="20">
        <v>533.98</v>
      </c>
      <c r="BD119" s="20">
        <v>-2843</v>
      </c>
      <c r="BE119" s="20">
        <v>797.93</v>
      </c>
      <c r="BF119" s="11"/>
      <c r="BG119" s="22"/>
    </row>
    <row r="120" spans="1:65" x14ac:dyDescent="0.25">
      <c r="A120" s="23" t="s">
        <v>95</v>
      </c>
      <c r="B120" s="29" t="s">
        <v>95</v>
      </c>
      <c r="C120" s="25" t="s">
        <v>15</v>
      </c>
      <c r="D120" s="25" t="s">
        <v>163</v>
      </c>
      <c r="E120" s="25" t="s">
        <v>96</v>
      </c>
      <c r="F120" s="25" t="s">
        <v>18</v>
      </c>
      <c r="G120" s="19" t="s">
        <v>19</v>
      </c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>
        <v>0</v>
      </c>
      <c r="AA120" s="20">
        <v>0</v>
      </c>
      <c r="AB120" s="20">
        <v>0</v>
      </c>
      <c r="AC120" s="20">
        <v>0</v>
      </c>
      <c r="AD120" s="20">
        <v>0</v>
      </c>
      <c r="AE120" s="20">
        <v>0</v>
      </c>
      <c r="AF120" s="20">
        <v>0</v>
      </c>
      <c r="AG120" s="20">
        <v>0</v>
      </c>
      <c r="AH120" s="20">
        <v>0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20">
        <v>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20">
        <v>0</v>
      </c>
      <c r="AW120" s="20">
        <v>0</v>
      </c>
      <c r="AX120" s="20">
        <v>0</v>
      </c>
      <c r="AY120" s="20">
        <v>0</v>
      </c>
      <c r="AZ120" s="20">
        <v>0</v>
      </c>
      <c r="BA120" s="20">
        <v>0</v>
      </c>
      <c r="BB120" s="20">
        <v>0</v>
      </c>
      <c r="BC120" s="20">
        <v>0</v>
      </c>
      <c r="BD120" s="20">
        <v>0</v>
      </c>
      <c r="BE120" s="20">
        <v>0</v>
      </c>
      <c r="BF120" s="11"/>
      <c r="BG120" s="22"/>
    </row>
    <row r="121" spans="1:65" x14ac:dyDescent="0.25">
      <c r="A121" s="23" t="s">
        <v>97</v>
      </c>
      <c r="B121" s="29" t="s">
        <v>98</v>
      </c>
      <c r="C121" s="25" t="s">
        <v>15</v>
      </c>
      <c r="D121" s="25" t="s">
        <v>163</v>
      </c>
      <c r="E121" s="25" t="s">
        <v>99</v>
      </c>
      <c r="F121" s="25" t="s">
        <v>18</v>
      </c>
      <c r="G121" s="19" t="s">
        <v>19</v>
      </c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>
        <v>58.85</v>
      </c>
      <c r="AA121" s="20">
        <v>281.43</v>
      </c>
      <c r="AB121" s="20">
        <v>-72.42</v>
      </c>
      <c r="AC121" s="20">
        <v>243.98</v>
      </c>
      <c r="AD121" s="20">
        <v>658.9</v>
      </c>
      <c r="AE121" s="20">
        <v>371.04</v>
      </c>
      <c r="AF121" s="20">
        <v>0</v>
      </c>
      <c r="AG121" s="20">
        <v>0</v>
      </c>
      <c r="AH121" s="20">
        <v>0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20">
        <v>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20">
        <v>0</v>
      </c>
      <c r="AW121" s="20">
        <v>0</v>
      </c>
      <c r="AX121" s="20">
        <v>0</v>
      </c>
      <c r="AY121" s="20">
        <v>0</v>
      </c>
      <c r="AZ121" s="20">
        <v>0</v>
      </c>
      <c r="BA121" s="20">
        <v>0</v>
      </c>
      <c r="BB121" s="20">
        <v>0</v>
      </c>
      <c r="BC121" s="20">
        <v>0</v>
      </c>
      <c r="BD121" s="20">
        <v>0</v>
      </c>
      <c r="BE121" s="20">
        <v>0</v>
      </c>
      <c r="BF121" s="11"/>
      <c r="BG121" s="22"/>
    </row>
    <row r="122" spans="1:65" x14ac:dyDescent="0.25">
      <c r="A122" s="23" t="s">
        <v>100</v>
      </c>
      <c r="B122" s="29" t="s">
        <v>100</v>
      </c>
      <c r="C122" s="25" t="s">
        <v>15</v>
      </c>
      <c r="D122" s="25" t="s">
        <v>163</v>
      </c>
      <c r="E122" s="25" t="s">
        <v>101</v>
      </c>
      <c r="F122" s="25" t="s">
        <v>18</v>
      </c>
      <c r="G122" s="19" t="s">
        <v>19</v>
      </c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>
        <v>-1675.45</v>
      </c>
      <c r="AA122" s="20">
        <v>-2304.66</v>
      </c>
      <c r="AB122" s="20">
        <v>1761.75</v>
      </c>
      <c r="AC122" s="20">
        <v>753.49</v>
      </c>
      <c r="AD122" s="20">
        <v>258.42</v>
      </c>
      <c r="AE122" s="20">
        <v>-824.66</v>
      </c>
      <c r="AF122" s="20">
        <v>820.2</v>
      </c>
      <c r="AG122" s="20">
        <v>-164.5</v>
      </c>
      <c r="AH122" s="20">
        <v>-5377.12</v>
      </c>
      <c r="AI122" s="20">
        <v>4073.69</v>
      </c>
      <c r="AJ122" s="20">
        <v>333.94</v>
      </c>
      <c r="AK122" s="20">
        <v>-4880</v>
      </c>
      <c r="AL122" s="20">
        <v>-664.51</v>
      </c>
      <c r="AM122" s="20">
        <v>4039.03</v>
      </c>
      <c r="AN122" s="20">
        <v>-1522.19</v>
      </c>
      <c r="AO122" s="20">
        <v>-9482.1299999999992</v>
      </c>
      <c r="AP122" s="20">
        <v>5996.98</v>
      </c>
      <c r="AQ122" s="20">
        <v>5396.85</v>
      </c>
      <c r="AR122" s="20">
        <v>-14032.72</v>
      </c>
      <c r="AS122" s="20">
        <v>-2750.24</v>
      </c>
      <c r="AT122" s="20">
        <v>-738.11</v>
      </c>
      <c r="AU122" s="20">
        <v>8886.18</v>
      </c>
      <c r="AV122" s="20">
        <v>4680.74</v>
      </c>
      <c r="AW122" s="20">
        <v>-304.57</v>
      </c>
      <c r="AX122" s="20">
        <v>4374.43</v>
      </c>
      <c r="AY122" s="20">
        <v>-3609.63</v>
      </c>
      <c r="AZ122" s="20">
        <v>-4958.62</v>
      </c>
      <c r="BA122" s="20">
        <v>5813.51</v>
      </c>
      <c r="BB122" s="20">
        <v>1499.29</v>
      </c>
      <c r="BC122" s="20">
        <v>-2814.62</v>
      </c>
      <c r="BD122" s="20">
        <v>-6570</v>
      </c>
      <c r="BE122" s="20">
        <v>10205.94</v>
      </c>
      <c r="BF122" s="11"/>
      <c r="BG122" s="22"/>
    </row>
    <row r="123" spans="1:65" x14ac:dyDescent="0.25">
      <c r="A123" s="23" t="s">
        <v>102</v>
      </c>
      <c r="B123" s="29" t="s">
        <v>103</v>
      </c>
      <c r="C123" s="25" t="s">
        <v>15</v>
      </c>
      <c r="D123" s="25" t="s">
        <v>163</v>
      </c>
      <c r="E123" s="25" t="s">
        <v>104</v>
      </c>
      <c r="F123" s="25" t="s">
        <v>18</v>
      </c>
      <c r="G123" s="19" t="s">
        <v>19</v>
      </c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>
        <v>2452.04</v>
      </c>
      <c r="AA123" s="20">
        <v>1393.33</v>
      </c>
      <c r="AB123" s="20">
        <v>7255.77</v>
      </c>
      <c r="AC123" s="20">
        <v>12248.71</v>
      </c>
      <c r="AD123" s="20">
        <v>3508.5</v>
      </c>
      <c r="AE123" s="20">
        <v>10021.700000000001</v>
      </c>
      <c r="AF123" s="20">
        <v>82.17</v>
      </c>
      <c r="AG123" s="20">
        <v>1139.99</v>
      </c>
      <c r="AH123" s="20">
        <v>-12337.12</v>
      </c>
      <c r="AI123" s="20">
        <v>12341.96</v>
      </c>
      <c r="AJ123" s="20">
        <v>2900.04</v>
      </c>
      <c r="AK123" s="20">
        <v>-708.29</v>
      </c>
      <c r="AL123" s="20">
        <v>3966.14</v>
      </c>
      <c r="AM123" s="20">
        <v>-1467.11</v>
      </c>
      <c r="AN123" s="20">
        <v>7172.13</v>
      </c>
      <c r="AO123" s="20">
        <v>-12643.94</v>
      </c>
      <c r="AP123" s="20">
        <v>4832.07</v>
      </c>
      <c r="AQ123" s="20">
        <v>1230.74</v>
      </c>
      <c r="AR123" s="20">
        <v>-15627.29</v>
      </c>
      <c r="AS123" s="20">
        <v>-5240.75</v>
      </c>
      <c r="AT123" s="20">
        <v>-254.84</v>
      </c>
      <c r="AU123" s="20">
        <v>10248.49</v>
      </c>
      <c r="AV123" s="20">
        <v>1865.51</v>
      </c>
      <c r="AW123" s="20">
        <v>-6925.18</v>
      </c>
      <c r="AX123" s="20">
        <v>-12053.28</v>
      </c>
      <c r="AY123" s="20">
        <v>-18687.89</v>
      </c>
      <c r="AZ123" s="20">
        <v>647.01</v>
      </c>
      <c r="BA123" s="20">
        <v>14555.12</v>
      </c>
      <c r="BB123" s="20">
        <v>8253.41</v>
      </c>
      <c r="BC123" s="20">
        <v>-12043.69</v>
      </c>
      <c r="BD123" s="20">
        <v>-9286.98</v>
      </c>
      <c r="BE123" s="20">
        <v>13415.03</v>
      </c>
      <c r="BF123" s="11"/>
      <c r="BG123" s="22"/>
    </row>
    <row r="124" spans="1:65" x14ac:dyDescent="0.25">
      <c r="A124" s="23" t="s">
        <v>105</v>
      </c>
      <c r="B124" s="29" t="s">
        <v>106</v>
      </c>
      <c r="C124" s="25" t="s">
        <v>15</v>
      </c>
      <c r="D124" s="25" t="s">
        <v>163</v>
      </c>
      <c r="E124" s="25" t="s">
        <v>107</v>
      </c>
      <c r="F124" s="25" t="s">
        <v>18</v>
      </c>
      <c r="G124" s="19" t="s">
        <v>19</v>
      </c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>
        <v>9405.89</v>
      </c>
      <c r="AA124" s="20">
        <v>9243.08</v>
      </c>
      <c r="AB124" s="20">
        <v>10220.35</v>
      </c>
      <c r="AC124" s="20">
        <v>-4075.03</v>
      </c>
      <c r="AD124" s="20">
        <v>-96.96</v>
      </c>
      <c r="AE124" s="20">
        <v>-2057.4899999999998</v>
      </c>
      <c r="AF124" s="20">
        <v>-3122.06</v>
      </c>
      <c r="AG124" s="20">
        <v>5650.51</v>
      </c>
      <c r="AH124" s="20">
        <v>5119.54</v>
      </c>
      <c r="AI124" s="20">
        <v>11245.78</v>
      </c>
      <c r="AJ124" s="20">
        <v>8511.4599999999991</v>
      </c>
      <c r="AK124" s="20">
        <v>-208.29</v>
      </c>
      <c r="AL124" s="20">
        <v>1244.05</v>
      </c>
      <c r="AM124" s="20">
        <v>-1912.75</v>
      </c>
      <c r="AN124" s="20">
        <v>-1034.75</v>
      </c>
      <c r="AO124" s="20">
        <v>-3665.29</v>
      </c>
      <c r="AP124" s="20">
        <v>-1253.6500000000001</v>
      </c>
      <c r="AQ124" s="20">
        <v>2331.52</v>
      </c>
      <c r="AR124" s="20">
        <v>1542.71</v>
      </c>
      <c r="AS124" s="20">
        <v>-4476.46</v>
      </c>
      <c r="AT124" s="20">
        <v>-11373.59</v>
      </c>
      <c r="AU124" s="20">
        <v>13573.81</v>
      </c>
      <c r="AV124" s="20">
        <v>3045.99</v>
      </c>
      <c r="AW124" s="20">
        <v>-7008.47</v>
      </c>
      <c r="AX124" s="20">
        <v>-5596.41</v>
      </c>
      <c r="AY124" s="20">
        <v>-11552.65</v>
      </c>
      <c r="AZ124" s="20">
        <v>7891.63</v>
      </c>
      <c r="BA124" s="20">
        <v>19644.560000000001</v>
      </c>
      <c r="BB124" s="20">
        <v>6910.58</v>
      </c>
      <c r="BC124" s="20">
        <v>-16186.38</v>
      </c>
      <c r="BD124" s="20">
        <v>-13804.5</v>
      </c>
      <c r="BE124" s="20">
        <v>26198.03</v>
      </c>
      <c r="BF124" s="11"/>
      <c r="BG124" s="22"/>
    </row>
    <row r="125" spans="1:65" x14ac:dyDescent="0.25">
      <c r="A125" s="23" t="s">
        <v>108</v>
      </c>
      <c r="B125" s="29" t="s">
        <v>109</v>
      </c>
      <c r="C125" s="25" t="s">
        <v>15</v>
      </c>
      <c r="D125" s="25" t="s">
        <v>163</v>
      </c>
      <c r="E125" s="25" t="s">
        <v>110</v>
      </c>
      <c r="F125" s="25" t="s">
        <v>18</v>
      </c>
      <c r="G125" s="19" t="s">
        <v>19</v>
      </c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>
        <v>973.46</v>
      </c>
      <c r="AA125" s="20">
        <v>-215.81</v>
      </c>
      <c r="AB125" s="20">
        <v>-144.09</v>
      </c>
      <c r="AC125" s="20">
        <v>-1115.77</v>
      </c>
      <c r="AD125" s="20">
        <v>-3856.67</v>
      </c>
      <c r="AE125" s="20">
        <v>950.73</v>
      </c>
      <c r="AF125" s="20">
        <v>1138.25</v>
      </c>
      <c r="AG125" s="20">
        <v>1695.16</v>
      </c>
      <c r="AH125" s="20">
        <v>-731.97</v>
      </c>
      <c r="AI125" s="20">
        <v>340.22</v>
      </c>
      <c r="AJ125" s="20">
        <v>1178</v>
      </c>
      <c r="AK125" s="20">
        <v>-166.51</v>
      </c>
      <c r="AL125" s="20">
        <v>93.76</v>
      </c>
      <c r="AM125" s="20">
        <v>-804.25</v>
      </c>
      <c r="AN125" s="20">
        <v>1373.66</v>
      </c>
      <c r="AO125" s="20">
        <v>-855.59</v>
      </c>
      <c r="AP125" s="20">
        <v>1403.58</v>
      </c>
      <c r="AQ125" s="20">
        <v>-684.02</v>
      </c>
      <c r="AR125" s="20">
        <v>-1804.53</v>
      </c>
      <c r="AS125" s="20">
        <v>1039.21</v>
      </c>
      <c r="AT125" s="20">
        <v>1837.28</v>
      </c>
      <c r="AU125" s="20">
        <v>-1197.6300000000001</v>
      </c>
      <c r="AV125" s="20">
        <v>772.97</v>
      </c>
      <c r="AW125" s="20">
        <v>390.46</v>
      </c>
      <c r="AX125" s="20">
        <v>-2422.98</v>
      </c>
      <c r="AY125" s="20">
        <v>1113.3499999999999</v>
      </c>
      <c r="AZ125" s="20">
        <v>5.78</v>
      </c>
      <c r="BA125" s="20">
        <v>835.99</v>
      </c>
      <c r="BB125" s="20">
        <v>1032.8699999999999</v>
      </c>
      <c r="BC125" s="20">
        <v>-820.26</v>
      </c>
      <c r="BD125" s="20">
        <v>835.59</v>
      </c>
      <c r="BE125" s="20">
        <v>-652.9</v>
      </c>
      <c r="BF125" s="11"/>
      <c r="BG125" s="22"/>
    </row>
    <row r="126" spans="1:65" x14ac:dyDescent="0.25">
      <c r="A126" s="23" t="s">
        <v>111</v>
      </c>
      <c r="B126" s="29" t="s">
        <v>111</v>
      </c>
      <c r="C126" s="25" t="s">
        <v>15</v>
      </c>
      <c r="D126" s="25" t="s">
        <v>163</v>
      </c>
      <c r="E126" s="25" t="s">
        <v>112</v>
      </c>
      <c r="F126" s="25" t="s">
        <v>18</v>
      </c>
      <c r="G126" s="19" t="s">
        <v>19</v>
      </c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>
        <v>0</v>
      </c>
      <c r="AA126" s="20">
        <v>0</v>
      </c>
      <c r="AB126" s="20">
        <v>0</v>
      </c>
      <c r="AC126" s="20">
        <v>0</v>
      </c>
      <c r="AD126" s="20">
        <v>0</v>
      </c>
      <c r="AE126" s="20">
        <v>-3251.12</v>
      </c>
      <c r="AF126" s="20">
        <v>187.06</v>
      </c>
      <c r="AG126" s="20">
        <v>-992.23</v>
      </c>
      <c r="AH126" s="20">
        <v>-668.84</v>
      </c>
      <c r="AI126" s="20">
        <v>1111.6099999999999</v>
      </c>
      <c r="AJ126" s="20">
        <v>599.22</v>
      </c>
      <c r="AK126" s="20">
        <v>-3215.28</v>
      </c>
      <c r="AL126" s="20">
        <v>4199.1499999999996</v>
      </c>
      <c r="AM126" s="20">
        <v>1921.4</v>
      </c>
      <c r="AN126" s="20">
        <v>55.94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20">
        <v>0</v>
      </c>
      <c r="AW126" s="20">
        <v>0</v>
      </c>
      <c r="AX126" s="20">
        <v>0</v>
      </c>
      <c r="AY126" s="20">
        <v>0</v>
      </c>
      <c r="AZ126" s="20">
        <v>0</v>
      </c>
      <c r="BA126" s="20">
        <v>0</v>
      </c>
      <c r="BB126" s="20">
        <v>0</v>
      </c>
      <c r="BC126" s="20">
        <v>0</v>
      </c>
      <c r="BD126" s="20">
        <v>0</v>
      </c>
      <c r="BE126" s="20">
        <v>0</v>
      </c>
      <c r="BF126" s="11"/>
      <c r="BG126" s="22"/>
    </row>
    <row r="127" spans="1:65" x14ac:dyDescent="0.25">
      <c r="A127" s="23" t="s">
        <v>113</v>
      </c>
      <c r="B127" s="29" t="s">
        <v>114</v>
      </c>
      <c r="C127" s="25" t="s">
        <v>15</v>
      </c>
      <c r="D127" s="25" t="s">
        <v>163</v>
      </c>
      <c r="E127" s="25" t="s">
        <v>115</v>
      </c>
      <c r="F127" s="25" t="s">
        <v>18</v>
      </c>
      <c r="G127" s="19" t="s">
        <v>19</v>
      </c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>
        <v>6</v>
      </c>
      <c r="AA127" s="20">
        <v>30.45</v>
      </c>
      <c r="AB127" s="20">
        <v>33.840000000000003</v>
      </c>
      <c r="AC127" s="20">
        <v>-17.27</v>
      </c>
      <c r="AD127" s="20">
        <v>38.020000000000003</v>
      </c>
      <c r="AE127" s="20">
        <v>56.07</v>
      </c>
      <c r="AF127" s="20">
        <v>9.6999999999999993</v>
      </c>
      <c r="AG127" s="20">
        <v>0</v>
      </c>
      <c r="AH127" s="20">
        <v>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20">
        <v>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20">
        <v>0</v>
      </c>
      <c r="AW127" s="20">
        <v>0</v>
      </c>
      <c r="AX127" s="20">
        <v>0</v>
      </c>
      <c r="AY127" s="20">
        <v>0</v>
      </c>
      <c r="AZ127" s="20">
        <v>0</v>
      </c>
      <c r="BA127" s="20">
        <v>0</v>
      </c>
      <c r="BB127" s="20">
        <v>0</v>
      </c>
      <c r="BC127" s="20">
        <v>0</v>
      </c>
      <c r="BD127" s="20">
        <v>0</v>
      </c>
      <c r="BE127" s="20">
        <v>0</v>
      </c>
      <c r="BF127" s="11"/>
      <c r="BG127" s="22"/>
    </row>
    <row r="128" spans="1:65" x14ac:dyDescent="0.25">
      <c r="A128" s="23" t="s">
        <v>116</v>
      </c>
      <c r="B128" s="29" t="s">
        <v>117</v>
      </c>
      <c r="C128" s="25" t="s">
        <v>15</v>
      </c>
      <c r="D128" s="25" t="s">
        <v>163</v>
      </c>
      <c r="E128" s="25" t="s">
        <v>118</v>
      </c>
      <c r="F128" s="25" t="s">
        <v>18</v>
      </c>
      <c r="G128" s="19" t="s">
        <v>19</v>
      </c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>
        <v>-105.04</v>
      </c>
      <c r="AA128" s="20">
        <v>-16.510000000000002</v>
      </c>
      <c r="AB128" s="20">
        <v>136.38</v>
      </c>
      <c r="AC128" s="20">
        <v>189.22</v>
      </c>
      <c r="AD128" s="20">
        <v>-42.91</v>
      </c>
      <c r="AE128" s="20">
        <v>79.69</v>
      </c>
      <c r="AF128" s="20">
        <v>313.12</v>
      </c>
      <c r="AG128" s="20">
        <v>125.16</v>
      </c>
      <c r="AH128" s="20">
        <v>8.76</v>
      </c>
      <c r="AI128" s="20">
        <v>161.52000000000001</v>
      </c>
      <c r="AJ128" s="20">
        <v>20.07</v>
      </c>
      <c r="AK128" s="20">
        <v>51.79</v>
      </c>
      <c r="AL128" s="20">
        <v>-42.57</v>
      </c>
      <c r="AM128" s="20">
        <v>83.84</v>
      </c>
      <c r="AN128" s="20">
        <v>25.01</v>
      </c>
      <c r="AO128" s="20">
        <v>65.91</v>
      </c>
      <c r="AP128" s="20">
        <v>0</v>
      </c>
      <c r="AQ128" s="20">
        <v>3.27</v>
      </c>
      <c r="AR128" s="20">
        <v>-2.85</v>
      </c>
      <c r="AS128" s="20">
        <v>0</v>
      </c>
      <c r="AT128" s="20">
        <v>0</v>
      </c>
      <c r="AU128" s="20">
        <v>0</v>
      </c>
      <c r="AV128" s="20">
        <v>0</v>
      </c>
      <c r="AW128" s="20">
        <v>0</v>
      </c>
      <c r="AX128" s="20">
        <v>0</v>
      </c>
      <c r="AY128" s="20">
        <v>0</v>
      </c>
      <c r="AZ128" s="20">
        <v>0</v>
      </c>
      <c r="BA128" s="20">
        <v>0</v>
      </c>
      <c r="BB128" s="20">
        <v>0</v>
      </c>
      <c r="BC128" s="20">
        <v>0</v>
      </c>
      <c r="BD128" s="20">
        <v>0</v>
      </c>
      <c r="BE128" s="20">
        <v>0</v>
      </c>
      <c r="BF128" s="11"/>
      <c r="BG128" s="22"/>
    </row>
    <row r="129" spans="1:65" x14ac:dyDescent="0.25">
      <c r="A129" s="23" t="s">
        <v>119</v>
      </c>
      <c r="B129" s="29" t="s">
        <v>119</v>
      </c>
      <c r="C129" s="25" t="s">
        <v>15</v>
      </c>
      <c r="D129" s="25" t="s">
        <v>163</v>
      </c>
      <c r="E129" s="25" t="s">
        <v>120</v>
      </c>
      <c r="F129" s="25" t="s">
        <v>18</v>
      </c>
      <c r="G129" s="19" t="s">
        <v>19</v>
      </c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>
        <v>-48.87</v>
      </c>
      <c r="AA129" s="20">
        <v>172.61</v>
      </c>
      <c r="AB129" s="20">
        <v>-26.83</v>
      </c>
      <c r="AC129" s="20">
        <v>215.95</v>
      </c>
      <c r="AD129" s="20">
        <v>19.5</v>
      </c>
      <c r="AE129" s="20">
        <v>-47.12</v>
      </c>
      <c r="AF129" s="20">
        <v>201.87</v>
      </c>
      <c r="AG129" s="20">
        <v>-322.89999999999998</v>
      </c>
      <c r="AH129" s="20">
        <v>470.16</v>
      </c>
      <c r="AI129" s="20">
        <v>-248.55</v>
      </c>
      <c r="AJ129" s="20">
        <v>-62.41</v>
      </c>
      <c r="AK129" s="20">
        <v>184.31</v>
      </c>
      <c r="AL129" s="20">
        <v>-83.38</v>
      </c>
      <c r="AM129" s="20">
        <v>260.17</v>
      </c>
      <c r="AN129" s="20">
        <v>145.43</v>
      </c>
      <c r="AO129" s="20">
        <v>-480.94</v>
      </c>
      <c r="AP129" s="20">
        <v>245.88</v>
      </c>
      <c r="AQ129" s="20">
        <v>-371.69</v>
      </c>
      <c r="AR129" s="20">
        <v>326.27999999999997</v>
      </c>
      <c r="AS129" s="20">
        <v>148.18</v>
      </c>
      <c r="AT129" s="20">
        <v>-209.79</v>
      </c>
      <c r="AU129" s="20">
        <v>168.12</v>
      </c>
      <c r="AV129" s="20">
        <v>63.2</v>
      </c>
      <c r="AW129" s="20">
        <v>247.48</v>
      </c>
      <c r="AX129" s="20">
        <v>-208.87</v>
      </c>
      <c r="AY129" s="20">
        <v>103.6</v>
      </c>
      <c r="AZ129" s="20">
        <v>-11.74</v>
      </c>
      <c r="BA129" s="20">
        <v>46.09</v>
      </c>
      <c r="BB129" s="20">
        <v>130.62</v>
      </c>
      <c r="BC129" s="20">
        <v>-260.33</v>
      </c>
      <c r="BD129" s="20">
        <v>-34.79</v>
      </c>
      <c r="BE129" s="20">
        <v>130.66</v>
      </c>
      <c r="BF129" s="11"/>
      <c r="BG129" s="22"/>
    </row>
    <row r="130" spans="1:65" x14ac:dyDescent="0.25">
      <c r="A130" s="23" t="s">
        <v>23</v>
      </c>
      <c r="B130" s="29" t="s">
        <v>24</v>
      </c>
      <c r="C130" s="25" t="s">
        <v>15</v>
      </c>
      <c r="D130" s="25" t="s">
        <v>163</v>
      </c>
      <c r="E130" s="25" t="s">
        <v>25</v>
      </c>
      <c r="F130" s="25" t="s">
        <v>18</v>
      </c>
      <c r="G130" s="19" t="s">
        <v>19</v>
      </c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>
        <v>-1013.95</v>
      </c>
      <c r="AA130" s="20">
        <v>-7146.65</v>
      </c>
      <c r="AB130" s="20">
        <v>-3723.09</v>
      </c>
      <c r="AC130" s="20">
        <v>-4775.21</v>
      </c>
      <c r="AD130" s="20">
        <v>-4341.1400000000003</v>
      </c>
      <c r="AE130" s="20">
        <v>-1465.28</v>
      </c>
      <c r="AF130" s="20">
        <v>-11422.23</v>
      </c>
      <c r="AG130" s="20">
        <v>-13558.42</v>
      </c>
      <c r="AH130" s="20">
        <v>-1857.86</v>
      </c>
      <c r="AI130" s="20">
        <v>1451.46</v>
      </c>
      <c r="AJ130" s="20">
        <v>-3359.01</v>
      </c>
      <c r="AK130" s="20">
        <v>4015.15</v>
      </c>
      <c r="AL130" s="20">
        <v>367.42</v>
      </c>
      <c r="AM130" s="20">
        <v>2199.96</v>
      </c>
      <c r="AN130" s="20">
        <v>-6972.59</v>
      </c>
      <c r="AO130" s="20">
        <v>1103.3399999999999</v>
      </c>
      <c r="AP130" s="20">
        <v>-4134.18</v>
      </c>
      <c r="AQ130" s="20">
        <v>-6554.51</v>
      </c>
      <c r="AR130" s="20">
        <v>-464.09</v>
      </c>
      <c r="AS130" s="20">
        <v>-1949.06</v>
      </c>
      <c r="AT130" s="20">
        <v>4229.72</v>
      </c>
      <c r="AU130" s="20">
        <v>-5744.17</v>
      </c>
      <c r="AV130" s="20">
        <v>7398.52</v>
      </c>
      <c r="AW130" s="20">
        <v>-8188.75</v>
      </c>
      <c r="AX130" s="20">
        <v>-842.49</v>
      </c>
      <c r="AY130" s="20">
        <v>3521.18</v>
      </c>
      <c r="AZ130" s="20">
        <v>4563.88</v>
      </c>
      <c r="BA130" s="20">
        <v>-2527.9699999999998</v>
      </c>
      <c r="BB130" s="20">
        <v>6.66</v>
      </c>
      <c r="BC130" s="20">
        <v>-2259.2199999999998</v>
      </c>
      <c r="BD130" s="20">
        <v>5482.99</v>
      </c>
      <c r="BE130" s="20">
        <v>10534.3</v>
      </c>
      <c r="BF130" s="11"/>
      <c r="BG130" s="22"/>
    </row>
    <row r="131" spans="1:65" x14ac:dyDescent="0.25">
      <c r="A131" s="23" t="s">
        <v>123</v>
      </c>
      <c r="B131" s="29" t="s">
        <v>124</v>
      </c>
      <c r="C131" s="25" t="s">
        <v>15</v>
      </c>
      <c r="D131" s="25" t="s">
        <v>163</v>
      </c>
      <c r="E131" s="25" t="s">
        <v>125</v>
      </c>
      <c r="F131" s="25" t="s">
        <v>18</v>
      </c>
      <c r="G131" s="19" t="s">
        <v>19</v>
      </c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>
        <v>-1405.47</v>
      </c>
      <c r="AA131" s="20">
        <v>14480.01</v>
      </c>
      <c r="AB131" s="20">
        <v>-21974.69</v>
      </c>
      <c r="AC131" s="20">
        <v>33358.93</v>
      </c>
      <c r="AD131" s="20">
        <v>30788.93</v>
      </c>
      <c r="AE131" s="20">
        <v>-47123.25</v>
      </c>
      <c r="AF131" s="20">
        <v>48336.86</v>
      </c>
      <c r="AG131" s="20">
        <v>-55254.78</v>
      </c>
      <c r="AH131" s="20">
        <v>36368.629999999997</v>
      </c>
      <c r="AI131" s="20">
        <v>19152.13</v>
      </c>
      <c r="AJ131" s="20">
        <v>8654.01</v>
      </c>
      <c r="AK131" s="20">
        <v>6388.74</v>
      </c>
      <c r="AL131" s="20">
        <v>19682.990000000002</v>
      </c>
      <c r="AM131" s="20">
        <v>4015.65</v>
      </c>
      <c r="AN131" s="20">
        <v>-1425.77</v>
      </c>
      <c r="AO131" s="20">
        <v>7943.66</v>
      </c>
      <c r="AP131" s="20">
        <v>14306.85</v>
      </c>
      <c r="AQ131" s="20">
        <v>-1891.71</v>
      </c>
      <c r="AR131" s="20">
        <v>-13827.48</v>
      </c>
      <c r="AS131" s="20">
        <v>2684.92</v>
      </c>
      <c r="AT131" s="20">
        <v>47260.480000000003</v>
      </c>
      <c r="AU131" s="20">
        <v>-14855.71</v>
      </c>
      <c r="AV131" s="20">
        <v>6746.55</v>
      </c>
      <c r="AW131" s="20">
        <v>12237.07</v>
      </c>
      <c r="AX131" s="20">
        <v>-5697.13</v>
      </c>
      <c r="AY131" s="20">
        <v>11085.72</v>
      </c>
      <c r="AZ131" s="20">
        <v>12539.32</v>
      </c>
      <c r="BA131" s="20">
        <v>-10062.02</v>
      </c>
      <c r="BB131" s="20">
        <v>-1948.88</v>
      </c>
      <c r="BC131" s="20">
        <v>-19213.66</v>
      </c>
      <c r="BD131" s="20">
        <v>8347.94</v>
      </c>
      <c r="BE131" s="20">
        <v>34076.639999999999</v>
      </c>
      <c r="BF131" s="11"/>
      <c r="BG131" s="22"/>
      <c r="BH131" s="11"/>
      <c r="BI131" s="11"/>
      <c r="BJ131" s="11"/>
      <c r="BK131" s="11"/>
      <c r="BL131" s="11"/>
      <c r="BM131" s="11"/>
    </row>
    <row r="132" spans="1:65" x14ac:dyDescent="0.25">
      <c r="A132" s="23" t="s">
        <v>126</v>
      </c>
      <c r="B132" s="29" t="s">
        <v>127</v>
      </c>
      <c r="C132" s="25" t="s">
        <v>15</v>
      </c>
      <c r="D132" s="25" t="s">
        <v>163</v>
      </c>
      <c r="E132" s="25" t="s">
        <v>128</v>
      </c>
      <c r="F132" s="25" t="s">
        <v>18</v>
      </c>
      <c r="G132" s="19" t="s">
        <v>19</v>
      </c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>
        <v>-4002.41</v>
      </c>
      <c r="AA132" s="20">
        <v>5688.52</v>
      </c>
      <c r="AB132" s="20">
        <v>-314.39999999999998</v>
      </c>
      <c r="AC132" s="20">
        <v>1211.1300000000001</v>
      </c>
      <c r="AD132" s="20">
        <v>4.6399999999999997</v>
      </c>
      <c r="AE132" s="20">
        <v>-1514.45</v>
      </c>
      <c r="AF132" s="20">
        <v>1925.83</v>
      </c>
      <c r="AG132" s="20">
        <v>-449.02</v>
      </c>
      <c r="AH132" s="20">
        <v>1185.03</v>
      </c>
      <c r="AI132" s="20">
        <v>-304.02999999999997</v>
      </c>
      <c r="AJ132" s="20">
        <v>-16.11</v>
      </c>
      <c r="AK132" s="20">
        <v>-688.21</v>
      </c>
      <c r="AL132" s="20">
        <v>738.4</v>
      </c>
      <c r="AM132" s="20">
        <v>179.17</v>
      </c>
      <c r="AN132" s="20">
        <v>-1327.78</v>
      </c>
      <c r="AO132" s="20">
        <v>856.03</v>
      </c>
      <c r="AP132" s="20">
        <v>443.98</v>
      </c>
      <c r="AQ132" s="20">
        <v>1230.55</v>
      </c>
      <c r="AR132" s="20">
        <v>-211.25</v>
      </c>
      <c r="AS132" s="20">
        <v>539.44000000000005</v>
      </c>
      <c r="AT132" s="20">
        <v>1536.2</v>
      </c>
      <c r="AU132" s="20">
        <v>-68.17</v>
      </c>
      <c r="AV132" s="20">
        <v>-185.92</v>
      </c>
      <c r="AW132" s="20">
        <v>23.12</v>
      </c>
      <c r="AX132" s="20">
        <v>501.95</v>
      </c>
      <c r="AY132" s="20">
        <v>276.19</v>
      </c>
      <c r="AZ132" s="20">
        <v>148.38999999999999</v>
      </c>
      <c r="BA132" s="20">
        <v>-263.23</v>
      </c>
      <c r="BB132" s="20">
        <v>705.68</v>
      </c>
      <c r="BC132" s="20">
        <v>-307.47000000000003</v>
      </c>
      <c r="BD132" s="20">
        <v>-677.32</v>
      </c>
      <c r="BE132" s="20">
        <v>999.12</v>
      </c>
      <c r="BF132" s="11"/>
      <c r="BG132" s="22"/>
      <c r="BH132" s="11"/>
      <c r="BI132" s="11"/>
      <c r="BJ132" s="11"/>
      <c r="BK132" s="11"/>
      <c r="BL132" s="11"/>
      <c r="BM132" s="11"/>
    </row>
    <row r="133" spans="1:65" x14ac:dyDescent="0.25">
      <c r="A133" s="23" t="s">
        <v>129</v>
      </c>
      <c r="B133" s="29" t="s">
        <v>130</v>
      </c>
      <c r="C133" s="25" t="s">
        <v>15</v>
      </c>
      <c r="D133" s="25" t="s">
        <v>163</v>
      </c>
      <c r="E133" s="25" t="s">
        <v>131</v>
      </c>
      <c r="F133" s="25" t="s">
        <v>18</v>
      </c>
      <c r="G133" s="19" t="s">
        <v>19</v>
      </c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>
        <v>-24.3</v>
      </c>
      <c r="AA133" s="20">
        <v>-51.42</v>
      </c>
      <c r="AB133" s="20">
        <v>25.14</v>
      </c>
      <c r="AC133" s="20">
        <v>-26.52</v>
      </c>
      <c r="AD133" s="20">
        <v>49.99</v>
      </c>
      <c r="AE133" s="20">
        <v>-68.8</v>
      </c>
      <c r="AF133" s="20">
        <v>172.4</v>
      </c>
      <c r="AG133" s="20">
        <v>-122.83</v>
      </c>
      <c r="AH133" s="20">
        <v>2.93</v>
      </c>
      <c r="AI133" s="20">
        <v>-5.39</v>
      </c>
      <c r="AJ133" s="20">
        <v>-196.9</v>
      </c>
      <c r="AK133" s="20">
        <v>241.34</v>
      </c>
      <c r="AL133" s="20">
        <v>-57.66</v>
      </c>
      <c r="AM133" s="20">
        <v>-59.51</v>
      </c>
      <c r="AN133" s="20">
        <v>150.19</v>
      </c>
      <c r="AO133" s="20">
        <v>-47.85</v>
      </c>
      <c r="AP133" s="20">
        <v>-112.72</v>
      </c>
      <c r="AQ133" s="20">
        <v>82.71</v>
      </c>
      <c r="AR133" s="20">
        <v>-113.71</v>
      </c>
      <c r="AS133" s="20">
        <v>140.41</v>
      </c>
      <c r="AT133" s="20">
        <v>30.74</v>
      </c>
      <c r="AU133" s="20">
        <v>82.71</v>
      </c>
      <c r="AV133" s="20">
        <v>-13.95</v>
      </c>
      <c r="AW133" s="20">
        <v>4.3099999999999996</v>
      </c>
      <c r="AX133" s="20">
        <v>-30.21</v>
      </c>
      <c r="AY133" s="20">
        <v>65.19</v>
      </c>
      <c r="AZ133" s="20">
        <v>26.39</v>
      </c>
      <c r="BA133" s="20">
        <v>1.27</v>
      </c>
      <c r="BB133" s="20">
        <v>-54.41</v>
      </c>
      <c r="BC133" s="20">
        <v>32.08</v>
      </c>
      <c r="BD133" s="20">
        <v>12.61</v>
      </c>
      <c r="BE133" s="20">
        <v>-4.2699999999999996</v>
      </c>
      <c r="BF133" s="11"/>
      <c r="BG133" s="22"/>
      <c r="BH133" s="11"/>
      <c r="BI133" s="11"/>
      <c r="BJ133" s="11"/>
      <c r="BK133" s="11"/>
      <c r="BL133" s="11"/>
      <c r="BM133" s="11"/>
    </row>
    <row r="134" spans="1:65" x14ac:dyDescent="0.25">
      <c r="A134" s="23" t="s">
        <v>132</v>
      </c>
      <c r="B134" s="29" t="s">
        <v>133</v>
      </c>
      <c r="C134" s="25" t="s">
        <v>15</v>
      </c>
      <c r="D134" s="25" t="s">
        <v>163</v>
      </c>
      <c r="E134" s="25" t="s">
        <v>134</v>
      </c>
      <c r="F134" s="25" t="s">
        <v>18</v>
      </c>
      <c r="G134" s="19" t="s">
        <v>19</v>
      </c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>
        <v>-19.75</v>
      </c>
      <c r="AA134" s="20">
        <v>30.16</v>
      </c>
      <c r="AB134" s="20">
        <v>12.15</v>
      </c>
      <c r="AC134" s="20">
        <v>4.4800000000000004</v>
      </c>
      <c r="AD134" s="20">
        <v>-11.79</v>
      </c>
      <c r="AE134" s="20">
        <v>20.77</v>
      </c>
      <c r="AF134" s="20">
        <v>-0.77</v>
      </c>
      <c r="AG134" s="20">
        <v>0.95</v>
      </c>
      <c r="AH134" s="20">
        <v>-2.1</v>
      </c>
      <c r="AI134" s="20">
        <v>4.68</v>
      </c>
      <c r="AJ134" s="20">
        <v>1.96</v>
      </c>
      <c r="AK134" s="20">
        <v>2.1800000000000002</v>
      </c>
      <c r="AL134" s="20">
        <v>-1.56</v>
      </c>
      <c r="AM134" s="20">
        <v>3.07</v>
      </c>
      <c r="AN134" s="20">
        <v>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20">
        <v>0</v>
      </c>
      <c r="AW134" s="20">
        <v>0</v>
      </c>
      <c r="AX134" s="20">
        <v>0</v>
      </c>
      <c r="AY134" s="20">
        <v>0</v>
      </c>
      <c r="AZ134" s="20">
        <v>0</v>
      </c>
      <c r="BA134" s="20">
        <v>0</v>
      </c>
      <c r="BB134" s="20">
        <v>0</v>
      </c>
      <c r="BC134" s="20">
        <v>0</v>
      </c>
      <c r="BD134" s="20">
        <v>0</v>
      </c>
      <c r="BE134" s="20">
        <v>0</v>
      </c>
      <c r="BF134" s="11"/>
      <c r="BG134" s="22"/>
      <c r="BH134" s="11"/>
      <c r="BI134" s="11"/>
      <c r="BJ134" s="11"/>
      <c r="BK134" s="11"/>
      <c r="BL134" s="11"/>
      <c r="BM134" s="11"/>
    </row>
    <row r="135" spans="1:65" x14ac:dyDescent="0.25">
      <c r="A135" s="23" t="s">
        <v>61</v>
      </c>
      <c r="B135" s="29" t="s">
        <v>61</v>
      </c>
      <c r="C135" s="25" t="s">
        <v>15</v>
      </c>
      <c r="D135" s="25" t="s">
        <v>163</v>
      </c>
      <c r="E135" s="25" t="s">
        <v>63</v>
      </c>
      <c r="F135" s="25" t="s">
        <v>18</v>
      </c>
      <c r="G135" s="19" t="s">
        <v>19</v>
      </c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>
        <v>0</v>
      </c>
      <c r="AA135" s="20">
        <v>0</v>
      </c>
      <c r="AB135" s="20">
        <v>0</v>
      </c>
      <c r="AC135" s="20">
        <v>0</v>
      </c>
      <c r="AD135" s="20">
        <v>0</v>
      </c>
      <c r="AE135" s="20">
        <v>0</v>
      </c>
      <c r="AF135" s="20">
        <v>0</v>
      </c>
      <c r="AG135" s="20">
        <v>0</v>
      </c>
      <c r="AH135" s="20">
        <v>0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20">
        <v>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-125.8</v>
      </c>
      <c r="AV135" s="20">
        <v>5.48</v>
      </c>
      <c r="AW135" s="20">
        <v>13.6</v>
      </c>
      <c r="AX135" s="20">
        <v>-161.63999999999999</v>
      </c>
      <c r="AY135" s="20">
        <v>5.34</v>
      </c>
      <c r="AZ135" s="20">
        <v>261.72000000000003</v>
      </c>
      <c r="BA135" s="20">
        <v>-95.72</v>
      </c>
      <c r="BB135" s="20">
        <v>31.81</v>
      </c>
      <c r="BC135" s="20">
        <v>-157.22999999999999</v>
      </c>
      <c r="BD135" s="20">
        <v>-49.78</v>
      </c>
      <c r="BE135" s="20">
        <v>271.97000000000003</v>
      </c>
      <c r="BF135" s="30"/>
      <c r="BG135" s="22"/>
      <c r="BH135" s="11"/>
      <c r="BI135" s="11"/>
      <c r="BJ135" s="11"/>
      <c r="BK135" s="11"/>
      <c r="BL135" s="11"/>
      <c r="BM135" s="11"/>
    </row>
    <row r="136" spans="1:65" x14ac:dyDescent="0.25">
      <c r="A136" s="23" t="s">
        <v>64</v>
      </c>
      <c r="B136" s="29" t="s">
        <v>64</v>
      </c>
      <c r="C136" s="25" t="s">
        <v>15</v>
      </c>
      <c r="D136" s="25" t="s">
        <v>163</v>
      </c>
      <c r="E136" s="25" t="s">
        <v>66</v>
      </c>
      <c r="F136" s="25" t="s">
        <v>18</v>
      </c>
      <c r="G136" s="19" t="s">
        <v>19</v>
      </c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>
        <v>0</v>
      </c>
      <c r="AA136" s="20">
        <v>0</v>
      </c>
      <c r="AB136" s="20">
        <v>0</v>
      </c>
      <c r="AC136" s="20">
        <v>0</v>
      </c>
      <c r="AD136" s="20">
        <v>0</v>
      </c>
      <c r="AE136" s="20">
        <v>0</v>
      </c>
      <c r="AF136" s="20">
        <v>0</v>
      </c>
      <c r="AG136" s="20">
        <v>0</v>
      </c>
      <c r="AH136" s="20">
        <v>0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20">
        <v>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-1192.6199999999999</v>
      </c>
      <c r="AV136" s="20">
        <v>-285.2</v>
      </c>
      <c r="AW136" s="20">
        <v>-46.07</v>
      </c>
      <c r="AX136" s="20">
        <v>385.66</v>
      </c>
      <c r="AY136" s="20">
        <v>-8.36</v>
      </c>
      <c r="AZ136" s="20">
        <v>191.9</v>
      </c>
      <c r="BA136" s="20">
        <v>-397.15</v>
      </c>
      <c r="BB136" s="20">
        <v>26.4</v>
      </c>
      <c r="BC136" s="20">
        <v>-132.75</v>
      </c>
      <c r="BD136" s="20">
        <v>-862.46</v>
      </c>
      <c r="BE136" s="20">
        <v>-2610.17</v>
      </c>
      <c r="BF136" s="30"/>
      <c r="BG136" s="22"/>
      <c r="BH136" s="11"/>
      <c r="BI136" s="11"/>
      <c r="BJ136" s="11"/>
      <c r="BK136" s="11"/>
      <c r="BL136" s="11"/>
      <c r="BM136" s="11"/>
    </row>
    <row r="137" spans="1:65" x14ac:dyDescent="0.25">
      <c r="A137" s="13" t="s">
        <v>164</v>
      </c>
      <c r="B137" s="33" t="s">
        <v>165</v>
      </c>
      <c r="C137" s="35"/>
      <c r="D137" s="35"/>
      <c r="E137" s="35"/>
      <c r="F137" s="35"/>
      <c r="G137" s="36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>
        <v>-536.62</v>
      </c>
      <c r="AA137" s="20">
        <v>3557.89</v>
      </c>
      <c r="AB137" s="20">
        <v>1397.68</v>
      </c>
      <c r="AC137" s="20">
        <v>5364.62</v>
      </c>
      <c r="AD137" s="20">
        <v>3638.85</v>
      </c>
      <c r="AE137" s="20">
        <v>5128.8100000000004</v>
      </c>
      <c r="AF137" s="20">
        <v>4547.72</v>
      </c>
      <c r="AG137" s="20">
        <v>1364.71</v>
      </c>
      <c r="AH137" s="20">
        <v>-10370.969999999999</v>
      </c>
      <c r="AI137" s="20">
        <v>5154.1400000000003</v>
      </c>
      <c r="AJ137" s="20">
        <v>516.55999999999995</v>
      </c>
      <c r="AK137" s="20">
        <v>-1650.47</v>
      </c>
      <c r="AL137" s="20">
        <v>332.41</v>
      </c>
      <c r="AM137" s="20">
        <v>2944.13</v>
      </c>
      <c r="AN137" s="20">
        <v>3769.53</v>
      </c>
      <c r="AO137" s="20">
        <v>3573.78</v>
      </c>
      <c r="AP137" s="20">
        <v>6678.86</v>
      </c>
      <c r="AQ137" s="20">
        <v>8681.58</v>
      </c>
      <c r="AR137" s="20">
        <v>7761.93</v>
      </c>
      <c r="AS137" s="20">
        <v>10524.03</v>
      </c>
      <c r="AT137" s="20">
        <v>1007.36</v>
      </c>
      <c r="AU137" s="20">
        <v>6968.21</v>
      </c>
      <c r="AV137" s="20">
        <v>10276.15</v>
      </c>
      <c r="AW137" s="20">
        <v>2402.29</v>
      </c>
      <c r="AX137" s="20">
        <v>3715.45</v>
      </c>
      <c r="AY137" s="20">
        <v>4904.7299999999996</v>
      </c>
      <c r="AZ137" s="20">
        <v>8795.64</v>
      </c>
      <c r="BA137" s="20">
        <v>1324.97</v>
      </c>
      <c r="BB137" s="20">
        <v>2557.5300000000002</v>
      </c>
      <c r="BC137" s="20">
        <v>-162.56</v>
      </c>
      <c r="BD137" s="20">
        <v>-345.24</v>
      </c>
      <c r="BE137" s="20">
        <v>4177.6899999999996</v>
      </c>
      <c r="BF137" s="37"/>
      <c r="BG137" s="12"/>
      <c r="BH137" s="37"/>
      <c r="BI137" s="37"/>
      <c r="BJ137" s="37"/>
      <c r="BK137" s="37"/>
      <c r="BL137" s="37"/>
      <c r="BM137" s="37"/>
    </row>
    <row r="138" spans="1:65" x14ac:dyDescent="0.25">
      <c r="A138" s="23" t="s">
        <v>13</v>
      </c>
      <c r="B138" s="29" t="s">
        <v>14</v>
      </c>
      <c r="C138" s="25" t="s">
        <v>15</v>
      </c>
      <c r="D138" s="25" t="s">
        <v>166</v>
      </c>
      <c r="E138" s="25" t="s">
        <v>17</v>
      </c>
      <c r="F138" s="25" t="s">
        <v>18</v>
      </c>
      <c r="G138" s="19" t="s">
        <v>19</v>
      </c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>
        <v>-2320.66</v>
      </c>
      <c r="AA138" s="20">
        <v>-998.34</v>
      </c>
      <c r="AB138" s="20">
        <v>-1634.49</v>
      </c>
      <c r="AC138" s="20">
        <v>986.48</v>
      </c>
      <c r="AD138" s="20">
        <v>286.99</v>
      </c>
      <c r="AE138" s="20">
        <v>3197.45</v>
      </c>
      <c r="AF138" s="20">
        <v>1638.95</v>
      </c>
      <c r="AG138" s="20">
        <v>5418.09</v>
      </c>
      <c r="AH138" s="20">
        <v>-6282.6</v>
      </c>
      <c r="AI138" s="20">
        <v>2110.91</v>
      </c>
      <c r="AJ138" s="20">
        <v>613.48</v>
      </c>
      <c r="AK138" s="20">
        <v>-1623.21</v>
      </c>
      <c r="AL138" s="20">
        <v>-993.47</v>
      </c>
      <c r="AM138" s="20">
        <v>-917.4</v>
      </c>
      <c r="AN138" s="20">
        <v>1527.27</v>
      </c>
      <c r="AO138" s="20">
        <v>198.4</v>
      </c>
      <c r="AP138" s="20">
        <v>-2360.0100000000002</v>
      </c>
      <c r="AQ138" s="20">
        <v>1737.16</v>
      </c>
      <c r="AR138" s="20">
        <v>1320.7</v>
      </c>
      <c r="AS138" s="20">
        <v>1562.53</v>
      </c>
      <c r="AT138" s="20">
        <v>-2472.16</v>
      </c>
      <c r="AU138" s="20">
        <v>3063.62</v>
      </c>
      <c r="AV138" s="20">
        <v>4456.26</v>
      </c>
      <c r="AW138" s="20">
        <v>127.15</v>
      </c>
      <c r="AX138" s="20">
        <v>-255.12</v>
      </c>
      <c r="AY138" s="20">
        <v>3458.62</v>
      </c>
      <c r="AZ138" s="20">
        <v>3689.49</v>
      </c>
      <c r="BA138" s="20">
        <v>633.35</v>
      </c>
      <c r="BB138" s="20">
        <v>1213.07</v>
      </c>
      <c r="BC138" s="20">
        <v>1828.88</v>
      </c>
      <c r="BD138" s="20">
        <v>1746.75</v>
      </c>
      <c r="BE138" s="20">
        <v>2189.4299999999998</v>
      </c>
      <c r="BF138" s="11"/>
      <c r="BG138" s="22"/>
      <c r="BH138" s="11"/>
      <c r="BI138" s="11"/>
      <c r="BJ138" s="11"/>
      <c r="BK138" s="11"/>
      <c r="BL138" s="11"/>
      <c r="BM138" s="11"/>
    </row>
    <row r="139" spans="1:65" x14ac:dyDescent="0.25">
      <c r="A139" s="23" t="s">
        <v>81</v>
      </c>
      <c r="B139" s="29" t="s">
        <v>82</v>
      </c>
      <c r="C139" s="25" t="s">
        <v>15</v>
      </c>
      <c r="D139" s="25" t="s">
        <v>166</v>
      </c>
      <c r="E139" s="25" t="s">
        <v>83</v>
      </c>
      <c r="F139" s="25" t="s">
        <v>18</v>
      </c>
      <c r="G139" s="19" t="s">
        <v>19</v>
      </c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>
        <v>-541.88</v>
      </c>
      <c r="AA139" s="20">
        <v>676.83</v>
      </c>
      <c r="AB139" s="20">
        <v>99.96</v>
      </c>
      <c r="AC139" s="20">
        <v>-216.69</v>
      </c>
      <c r="AD139" s="20">
        <v>366.41</v>
      </c>
      <c r="AE139" s="20">
        <v>-2592.88</v>
      </c>
      <c r="AF139" s="20">
        <v>-641.89</v>
      </c>
      <c r="AG139" s="20">
        <v>-1014.3</v>
      </c>
      <c r="AH139" s="20">
        <v>6178.95</v>
      </c>
      <c r="AI139" s="20">
        <v>80.83</v>
      </c>
      <c r="AJ139" s="20">
        <v>-858.78</v>
      </c>
      <c r="AK139" s="20">
        <v>1368.71</v>
      </c>
      <c r="AL139" s="20">
        <v>1744.38</v>
      </c>
      <c r="AM139" s="20">
        <v>1020.19</v>
      </c>
      <c r="AN139" s="20">
        <v>121.99</v>
      </c>
      <c r="AO139" s="20">
        <v>240.74</v>
      </c>
      <c r="AP139" s="20">
        <v>25.58</v>
      </c>
      <c r="AQ139" s="20">
        <v>-249.75</v>
      </c>
      <c r="AR139" s="20">
        <v>769.37</v>
      </c>
      <c r="AS139" s="20">
        <v>-1349.83</v>
      </c>
      <c r="AT139" s="20">
        <v>-6.49</v>
      </c>
      <c r="AU139" s="20">
        <v>-47.65</v>
      </c>
      <c r="AV139" s="20">
        <v>517.27</v>
      </c>
      <c r="AW139" s="20">
        <v>-42.66</v>
      </c>
      <c r="AX139" s="20">
        <v>-5.59</v>
      </c>
      <c r="AY139" s="20">
        <v>-68.02</v>
      </c>
      <c r="AZ139" s="20">
        <v>-312.73</v>
      </c>
      <c r="BA139" s="20">
        <v>-118.28</v>
      </c>
      <c r="BB139" s="20">
        <v>-366.54</v>
      </c>
      <c r="BC139" s="20">
        <v>-12.04</v>
      </c>
      <c r="BD139" s="20">
        <v>110.25</v>
      </c>
      <c r="BE139" s="20">
        <v>79.760000000000005</v>
      </c>
      <c r="BF139" s="11"/>
      <c r="BG139" s="22"/>
      <c r="BH139" s="11"/>
      <c r="BI139" s="11"/>
      <c r="BJ139" s="11"/>
      <c r="BK139" s="11"/>
      <c r="BL139" s="11"/>
      <c r="BM139" s="11"/>
    </row>
    <row r="140" spans="1:65" x14ac:dyDescent="0.25">
      <c r="A140" s="23" t="s">
        <v>167</v>
      </c>
      <c r="B140" s="29" t="s">
        <v>168</v>
      </c>
      <c r="C140" s="25" t="s">
        <v>15</v>
      </c>
      <c r="D140" s="25" t="s">
        <v>166</v>
      </c>
      <c r="E140" s="25" t="s">
        <v>169</v>
      </c>
      <c r="F140" s="25" t="s">
        <v>18</v>
      </c>
      <c r="G140" s="19" t="s">
        <v>19</v>
      </c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>
        <v>0</v>
      </c>
      <c r="AA140" s="20">
        <v>0</v>
      </c>
      <c r="AB140" s="20">
        <v>0</v>
      </c>
      <c r="AC140" s="20">
        <v>0</v>
      </c>
      <c r="AD140" s="20">
        <v>0</v>
      </c>
      <c r="AE140" s="20">
        <v>0</v>
      </c>
      <c r="AF140" s="20">
        <v>0</v>
      </c>
      <c r="AG140" s="20">
        <v>0</v>
      </c>
      <c r="AH140" s="20"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20">
        <v>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20">
        <v>0</v>
      </c>
      <c r="AW140" s="20">
        <v>0</v>
      </c>
      <c r="AX140" s="20">
        <v>0</v>
      </c>
      <c r="AY140" s="20">
        <v>0</v>
      </c>
      <c r="AZ140" s="20">
        <v>0</v>
      </c>
      <c r="BA140" s="20">
        <v>0</v>
      </c>
      <c r="BB140" s="20">
        <v>0</v>
      </c>
      <c r="BC140" s="20">
        <v>0</v>
      </c>
      <c r="BD140" s="20">
        <v>0</v>
      </c>
      <c r="BE140" s="20">
        <v>0</v>
      </c>
      <c r="BF140" s="11"/>
      <c r="BG140" s="22"/>
      <c r="BH140" s="11"/>
      <c r="BI140" s="11"/>
      <c r="BJ140" s="11"/>
      <c r="BK140" s="11"/>
      <c r="BL140" s="11"/>
      <c r="BM140" s="11"/>
    </row>
    <row r="141" spans="1:65" x14ac:dyDescent="0.25">
      <c r="A141" s="23" t="s">
        <v>84</v>
      </c>
      <c r="B141" s="29" t="s">
        <v>84</v>
      </c>
      <c r="C141" s="25" t="s">
        <v>15</v>
      </c>
      <c r="D141" s="25" t="s">
        <v>166</v>
      </c>
      <c r="E141" s="25" t="s">
        <v>85</v>
      </c>
      <c r="F141" s="25" t="s">
        <v>18</v>
      </c>
      <c r="G141" s="19" t="s">
        <v>19</v>
      </c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>
        <v>-21.53</v>
      </c>
      <c r="AA141" s="20">
        <v>-17.059999999999999</v>
      </c>
      <c r="AB141" s="20">
        <v>52.53</v>
      </c>
      <c r="AC141" s="20">
        <v>27.84</v>
      </c>
      <c r="AD141" s="20">
        <v>47.18</v>
      </c>
      <c r="AE141" s="20">
        <v>-13.44</v>
      </c>
      <c r="AF141" s="20">
        <v>79.81</v>
      </c>
      <c r="AG141" s="20">
        <v>46.37</v>
      </c>
      <c r="AH141" s="20">
        <v>115.32</v>
      </c>
      <c r="AI141" s="20">
        <v>13.44</v>
      </c>
      <c r="AJ141" s="20">
        <v>105.54</v>
      </c>
      <c r="AK141" s="20">
        <v>3.63</v>
      </c>
      <c r="AL141" s="20">
        <v>0.28000000000000003</v>
      </c>
      <c r="AM141" s="20">
        <v>83.9</v>
      </c>
      <c r="AN141" s="20">
        <v>-163.21</v>
      </c>
      <c r="AO141" s="20">
        <v>206.39</v>
      </c>
      <c r="AP141" s="20">
        <v>169.11</v>
      </c>
      <c r="AQ141" s="20">
        <v>87.68</v>
      </c>
      <c r="AR141" s="20">
        <v>-16.84</v>
      </c>
      <c r="AS141" s="20">
        <v>53.43</v>
      </c>
      <c r="AT141" s="20">
        <v>144.66999999999999</v>
      </c>
      <c r="AU141" s="20">
        <v>245.15</v>
      </c>
      <c r="AV141" s="20">
        <v>67.87</v>
      </c>
      <c r="AW141" s="20">
        <v>182.89</v>
      </c>
      <c r="AX141" s="20">
        <v>-205.2</v>
      </c>
      <c r="AY141" s="20">
        <v>238.55</v>
      </c>
      <c r="AZ141" s="20">
        <v>253.33</v>
      </c>
      <c r="BA141" s="20">
        <v>289.74</v>
      </c>
      <c r="BB141" s="20">
        <v>181.45</v>
      </c>
      <c r="BC141" s="20">
        <v>91.2</v>
      </c>
      <c r="BD141" s="20">
        <v>71.02</v>
      </c>
      <c r="BE141" s="20">
        <v>80.72</v>
      </c>
      <c r="BF141" s="11"/>
      <c r="BG141" s="22"/>
      <c r="BH141" s="11"/>
      <c r="BI141" s="11"/>
      <c r="BJ141" s="11"/>
      <c r="BK141" s="11"/>
      <c r="BL141" s="11"/>
      <c r="BM141" s="11"/>
    </row>
    <row r="142" spans="1:65" x14ac:dyDescent="0.25">
      <c r="A142" s="23" t="s">
        <v>86</v>
      </c>
      <c r="B142" s="29" t="s">
        <v>87</v>
      </c>
      <c r="C142" s="25" t="s">
        <v>15</v>
      </c>
      <c r="D142" s="25" t="s">
        <v>166</v>
      </c>
      <c r="E142" s="25" t="s">
        <v>88</v>
      </c>
      <c r="F142" s="25" t="s">
        <v>18</v>
      </c>
      <c r="G142" s="19" t="s">
        <v>19</v>
      </c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>
        <v>1.29</v>
      </c>
      <c r="AA142" s="20">
        <v>78.63</v>
      </c>
      <c r="AB142" s="20">
        <v>-7.0000000000000007E-2</v>
      </c>
      <c r="AC142" s="20">
        <v>8.17</v>
      </c>
      <c r="AD142" s="20">
        <v>123.02</v>
      </c>
      <c r="AE142" s="20">
        <v>85.78</v>
      </c>
      <c r="AF142" s="20">
        <v>8.99</v>
      </c>
      <c r="AG142" s="20">
        <v>22.25</v>
      </c>
      <c r="AH142" s="20">
        <v>0</v>
      </c>
      <c r="AI142" s="20">
        <v>2.1800000000000002</v>
      </c>
      <c r="AJ142" s="20">
        <v>0.18</v>
      </c>
      <c r="AK142" s="20">
        <v>75.03</v>
      </c>
      <c r="AL142" s="20">
        <v>-6.99</v>
      </c>
      <c r="AM142" s="20">
        <v>0.04</v>
      </c>
      <c r="AN142" s="20">
        <v>0.04</v>
      </c>
      <c r="AO142" s="20">
        <v>0.04</v>
      </c>
      <c r="AP142" s="20">
        <v>-0.04</v>
      </c>
      <c r="AQ142" s="20">
        <v>2.67</v>
      </c>
      <c r="AR142" s="20">
        <v>0.04</v>
      </c>
      <c r="AS142" s="20">
        <v>926.18</v>
      </c>
      <c r="AT142" s="20">
        <v>-0.09</v>
      </c>
      <c r="AU142" s="20">
        <v>0</v>
      </c>
      <c r="AV142" s="20">
        <v>0</v>
      </c>
      <c r="AW142" s="20">
        <v>0</v>
      </c>
      <c r="AX142" s="20">
        <v>0</v>
      </c>
      <c r="AY142" s="20">
        <v>0</v>
      </c>
      <c r="AZ142" s="20">
        <v>0</v>
      </c>
      <c r="BA142" s="20">
        <v>0</v>
      </c>
      <c r="BB142" s="20">
        <v>0</v>
      </c>
      <c r="BC142" s="20">
        <v>0</v>
      </c>
      <c r="BD142" s="20">
        <v>0</v>
      </c>
      <c r="BE142" s="20">
        <v>0</v>
      </c>
      <c r="BF142" s="11"/>
      <c r="BG142" s="22"/>
      <c r="BH142" s="11"/>
      <c r="BI142" s="11"/>
      <c r="BJ142" s="11"/>
      <c r="BK142" s="11"/>
      <c r="BL142" s="11"/>
      <c r="BM142" s="11"/>
    </row>
    <row r="143" spans="1:65" x14ac:dyDescent="0.25">
      <c r="A143" s="23" t="s">
        <v>89</v>
      </c>
      <c r="B143" s="29" t="s">
        <v>90</v>
      </c>
      <c r="C143" s="25" t="s">
        <v>15</v>
      </c>
      <c r="D143" s="25" t="s">
        <v>166</v>
      </c>
      <c r="E143" s="25" t="s">
        <v>91</v>
      </c>
      <c r="F143" s="25" t="s">
        <v>18</v>
      </c>
      <c r="G143" s="19" t="s">
        <v>19</v>
      </c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>
        <v>25.97</v>
      </c>
      <c r="AA143" s="20">
        <v>-2.77</v>
      </c>
      <c r="AB143" s="20">
        <v>-5.69</v>
      </c>
      <c r="AC143" s="20">
        <v>-9.42</v>
      </c>
      <c r="AD143" s="20">
        <v>-3.14</v>
      </c>
      <c r="AE143" s="20">
        <v>-4.2300000000000004</v>
      </c>
      <c r="AF143" s="20">
        <v>-4.5999999999999996</v>
      </c>
      <c r="AG143" s="20">
        <v>-28.83</v>
      </c>
      <c r="AH143" s="20">
        <v>14.4</v>
      </c>
      <c r="AI143" s="20">
        <v>-6.25</v>
      </c>
      <c r="AJ143" s="20">
        <v>47.74</v>
      </c>
      <c r="AK143" s="20">
        <v>51.5</v>
      </c>
      <c r="AL143" s="20">
        <v>44.1</v>
      </c>
      <c r="AM143" s="20">
        <v>-7.59</v>
      </c>
      <c r="AN143" s="20">
        <v>-2.21</v>
      </c>
      <c r="AO143" s="20">
        <v>-3.45</v>
      </c>
      <c r="AP143" s="20">
        <v>20.52</v>
      </c>
      <c r="AQ143" s="20">
        <v>-2.11</v>
      </c>
      <c r="AR143" s="20">
        <v>-17.940000000000001</v>
      </c>
      <c r="AS143" s="20">
        <v>-17.760000000000002</v>
      </c>
      <c r="AT143" s="20">
        <v>-4.66</v>
      </c>
      <c r="AU143" s="20">
        <v>-1.21</v>
      </c>
      <c r="AV143" s="20">
        <v>1.87</v>
      </c>
      <c r="AW143" s="20">
        <v>-1.1499999999999999</v>
      </c>
      <c r="AX143" s="20">
        <v>-0.81</v>
      </c>
      <c r="AY143" s="20">
        <v>14.93</v>
      </c>
      <c r="AZ143" s="20">
        <v>-5.29</v>
      </c>
      <c r="BA143" s="20">
        <v>2.92</v>
      </c>
      <c r="BB143" s="20">
        <v>-0.65</v>
      </c>
      <c r="BC143" s="20">
        <v>-29.39</v>
      </c>
      <c r="BD143" s="20">
        <v>-17.91</v>
      </c>
      <c r="BE143" s="20">
        <v>-1.37</v>
      </c>
      <c r="BF143" s="11"/>
      <c r="BG143" s="22"/>
      <c r="BH143" s="11"/>
      <c r="BI143" s="11"/>
      <c r="BJ143" s="11"/>
      <c r="BK143" s="11"/>
      <c r="BL143" s="11"/>
      <c r="BM143" s="11"/>
    </row>
    <row r="144" spans="1:65" x14ac:dyDescent="0.25">
      <c r="A144" s="23" t="s">
        <v>92</v>
      </c>
      <c r="B144" s="29" t="s">
        <v>93</v>
      </c>
      <c r="C144" s="25" t="s">
        <v>15</v>
      </c>
      <c r="D144" s="25" t="s">
        <v>166</v>
      </c>
      <c r="E144" s="25" t="s">
        <v>94</v>
      </c>
      <c r="F144" s="25" t="s">
        <v>18</v>
      </c>
      <c r="G144" s="19" t="s">
        <v>19</v>
      </c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>
        <v>-394.82</v>
      </c>
      <c r="AA144" s="20">
        <v>1252.9000000000001</v>
      </c>
      <c r="AB144" s="20">
        <v>1453.38</v>
      </c>
      <c r="AC144" s="20">
        <v>243.65</v>
      </c>
      <c r="AD144" s="20">
        <v>656.6</v>
      </c>
      <c r="AE144" s="20">
        <v>1844.99</v>
      </c>
      <c r="AF144" s="20">
        <v>56.74</v>
      </c>
      <c r="AG144" s="20">
        <v>-25.72</v>
      </c>
      <c r="AH144" s="20">
        <v>-1204.3399999999999</v>
      </c>
      <c r="AI144" s="20">
        <v>-629.38</v>
      </c>
      <c r="AJ144" s="20">
        <v>131.24</v>
      </c>
      <c r="AK144" s="20">
        <v>-839.88</v>
      </c>
      <c r="AL144" s="20">
        <v>-115.47</v>
      </c>
      <c r="AM144" s="20">
        <v>-607.82000000000005</v>
      </c>
      <c r="AN144" s="20">
        <v>-378.63</v>
      </c>
      <c r="AO144" s="20">
        <v>308.36</v>
      </c>
      <c r="AP144" s="20">
        <v>435.56</v>
      </c>
      <c r="AQ144" s="20">
        <v>-893.96</v>
      </c>
      <c r="AR144" s="20">
        <v>241.97</v>
      </c>
      <c r="AS144" s="20">
        <v>-418.28</v>
      </c>
      <c r="AT144" s="20">
        <v>-2053.9499999999998</v>
      </c>
      <c r="AU144" s="20">
        <v>-1020.28</v>
      </c>
      <c r="AV144" s="20">
        <v>-49.22</v>
      </c>
      <c r="AW144" s="20">
        <v>-520.24</v>
      </c>
      <c r="AX144" s="20">
        <v>-306.55</v>
      </c>
      <c r="AY144" s="20">
        <v>-392.04</v>
      </c>
      <c r="AZ144" s="20">
        <v>-912.42</v>
      </c>
      <c r="BA144" s="20">
        <v>-92.64</v>
      </c>
      <c r="BB144" s="20">
        <v>-162.97999999999999</v>
      </c>
      <c r="BC144" s="20">
        <v>43.58</v>
      </c>
      <c r="BD144" s="20">
        <v>380.93</v>
      </c>
      <c r="BE144" s="20">
        <v>576.21</v>
      </c>
      <c r="BF144" s="11"/>
      <c r="BG144" s="22"/>
      <c r="BH144" s="11"/>
      <c r="BI144" s="11"/>
      <c r="BJ144" s="11"/>
      <c r="BK144" s="11"/>
      <c r="BL144" s="11"/>
      <c r="BM144" s="11"/>
    </row>
    <row r="145" spans="1:65" x14ac:dyDescent="0.25">
      <c r="A145" s="23" t="s">
        <v>95</v>
      </c>
      <c r="B145" s="29" t="s">
        <v>95</v>
      </c>
      <c r="C145" s="25" t="s">
        <v>15</v>
      </c>
      <c r="D145" s="25" t="s">
        <v>166</v>
      </c>
      <c r="E145" s="25" t="s">
        <v>96</v>
      </c>
      <c r="F145" s="25" t="s">
        <v>18</v>
      </c>
      <c r="G145" s="19" t="s">
        <v>19</v>
      </c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>
        <v>0</v>
      </c>
      <c r="AA145" s="20">
        <v>0</v>
      </c>
      <c r="AB145" s="20">
        <v>0</v>
      </c>
      <c r="AC145" s="20">
        <v>0</v>
      </c>
      <c r="AD145" s="20">
        <v>0</v>
      </c>
      <c r="AE145" s="20">
        <v>0</v>
      </c>
      <c r="AF145" s="20">
        <v>0</v>
      </c>
      <c r="AG145" s="20">
        <v>0</v>
      </c>
      <c r="AH145" s="20"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20">
        <v>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20">
        <v>0</v>
      </c>
      <c r="AW145" s="20">
        <v>0</v>
      </c>
      <c r="AX145" s="20">
        <v>0</v>
      </c>
      <c r="AY145" s="20">
        <v>0</v>
      </c>
      <c r="AZ145" s="20">
        <v>0</v>
      </c>
      <c r="BA145" s="20">
        <v>0</v>
      </c>
      <c r="BB145" s="20">
        <v>0</v>
      </c>
      <c r="BC145" s="20">
        <v>0</v>
      </c>
      <c r="BD145" s="20">
        <v>0</v>
      </c>
      <c r="BE145" s="20">
        <v>0</v>
      </c>
      <c r="BF145" s="11"/>
      <c r="BG145" s="22"/>
      <c r="BH145" s="11"/>
      <c r="BI145" s="11"/>
      <c r="BJ145" s="11"/>
      <c r="BK145" s="11"/>
      <c r="BL145" s="11"/>
      <c r="BM145" s="11"/>
    </row>
    <row r="146" spans="1:65" x14ac:dyDescent="0.25">
      <c r="A146" s="23" t="s">
        <v>97</v>
      </c>
      <c r="B146" s="29" t="s">
        <v>98</v>
      </c>
      <c r="C146" s="25" t="s">
        <v>15</v>
      </c>
      <c r="D146" s="25" t="s">
        <v>166</v>
      </c>
      <c r="E146" s="25" t="s">
        <v>99</v>
      </c>
      <c r="F146" s="25" t="s">
        <v>18</v>
      </c>
      <c r="G146" s="19" t="s">
        <v>19</v>
      </c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>
        <v>667.07</v>
      </c>
      <c r="AA146" s="20">
        <v>-38.049999999999997</v>
      </c>
      <c r="AB146" s="20">
        <v>-13.63</v>
      </c>
      <c r="AC146" s="20">
        <v>-50.61</v>
      </c>
      <c r="AD146" s="20">
        <v>-801.77</v>
      </c>
      <c r="AE146" s="20">
        <v>0</v>
      </c>
      <c r="AF146" s="20">
        <v>0</v>
      </c>
      <c r="AG146" s="20">
        <v>0</v>
      </c>
      <c r="AH146" s="20">
        <v>0</v>
      </c>
      <c r="AI146" s="20">
        <v>0</v>
      </c>
      <c r="AJ146" s="20">
        <v>-7.0000000000000007E-2</v>
      </c>
      <c r="AK146" s="20">
        <v>0</v>
      </c>
      <c r="AL146" s="20">
        <v>0</v>
      </c>
      <c r="AM146" s="20">
        <v>0</v>
      </c>
      <c r="AN146" s="20">
        <v>-0.7</v>
      </c>
      <c r="AO146" s="20">
        <v>-0.03</v>
      </c>
      <c r="AP146" s="20">
        <v>-0.03</v>
      </c>
      <c r="AQ146" s="20">
        <v>0</v>
      </c>
      <c r="AR146" s="20">
        <v>0</v>
      </c>
      <c r="AS146" s="20">
        <v>0</v>
      </c>
      <c r="AT146" s="20">
        <v>-0.03</v>
      </c>
      <c r="AU146" s="20">
        <v>-0.97</v>
      </c>
      <c r="AV146" s="20">
        <v>-7.0000000000000007E-2</v>
      </c>
      <c r="AW146" s="20">
        <v>-0.03</v>
      </c>
      <c r="AX146" s="20">
        <v>-0.17</v>
      </c>
      <c r="AY146" s="20">
        <v>0</v>
      </c>
      <c r="AZ146" s="20">
        <v>0</v>
      </c>
      <c r="BA146" s="20">
        <v>0</v>
      </c>
      <c r="BB146" s="20">
        <v>0.03</v>
      </c>
      <c r="BC146" s="20">
        <v>0</v>
      </c>
      <c r="BD146" s="20">
        <v>0</v>
      </c>
      <c r="BE146" s="20">
        <v>21.89</v>
      </c>
      <c r="BF146" s="11"/>
      <c r="BG146" s="22"/>
      <c r="BH146" s="11"/>
      <c r="BI146" s="11"/>
      <c r="BJ146" s="11"/>
      <c r="BK146" s="11"/>
      <c r="BL146" s="11"/>
      <c r="BM146" s="11"/>
    </row>
    <row r="147" spans="1:65" x14ac:dyDescent="0.25">
      <c r="A147" s="23" t="s">
        <v>100</v>
      </c>
      <c r="B147" s="29" t="s">
        <v>100</v>
      </c>
      <c r="C147" s="25" t="s">
        <v>15</v>
      </c>
      <c r="D147" s="25" t="s">
        <v>166</v>
      </c>
      <c r="E147" s="25" t="s">
        <v>101</v>
      </c>
      <c r="F147" s="25" t="s">
        <v>18</v>
      </c>
      <c r="G147" s="19" t="s">
        <v>19</v>
      </c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>
        <v>-342.55</v>
      </c>
      <c r="AA147" s="20">
        <v>265.27999999999997</v>
      </c>
      <c r="AB147" s="20">
        <v>-91.16</v>
      </c>
      <c r="AC147" s="20">
        <v>181.24</v>
      </c>
      <c r="AD147" s="20">
        <v>-977.11</v>
      </c>
      <c r="AE147" s="20">
        <v>-718.74</v>
      </c>
      <c r="AF147" s="20">
        <v>559.79</v>
      </c>
      <c r="AG147" s="20">
        <v>-371.04</v>
      </c>
      <c r="AH147" s="20">
        <v>-3349.6</v>
      </c>
      <c r="AI147" s="20">
        <v>71.69</v>
      </c>
      <c r="AJ147" s="20">
        <v>-47.82</v>
      </c>
      <c r="AK147" s="20">
        <v>-34.28</v>
      </c>
      <c r="AL147" s="20">
        <v>-333.77</v>
      </c>
      <c r="AM147" s="20">
        <v>319.95</v>
      </c>
      <c r="AN147" s="20">
        <v>85.89</v>
      </c>
      <c r="AO147" s="20">
        <v>227.45</v>
      </c>
      <c r="AP147" s="20">
        <v>-197.49</v>
      </c>
      <c r="AQ147" s="20">
        <v>1723.4</v>
      </c>
      <c r="AR147" s="20">
        <v>2665.26</v>
      </c>
      <c r="AS147" s="20">
        <v>-221.78</v>
      </c>
      <c r="AT147" s="20">
        <v>673.76</v>
      </c>
      <c r="AU147" s="20">
        <v>-387.12</v>
      </c>
      <c r="AV147" s="20">
        <v>-183.92</v>
      </c>
      <c r="AW147" s="20">
        <v>-138.71</v>
      </c>
      <c r="AX147" s="20">
        <v>26.59</v>
      </c>
      <c r="AY147" s="20">
        <v>-55.51</v>
      </c>
      <c r="AZ147" s="20">
        <v>-33.299999999999997</v>
      </c>
      <c r="BA147" s="20">
        <v>-53.11</v>
      </c>
      <c r="BB147" s="20">
        <v>-183.78</v>
      </c>
      <c r="BC147" s="20">
        <v>761.74</v>
      </c>
      <c r="BD147" s="20">
        <v>-41.38</v>
      </c>
      <c r="BE147" s="20">
        <v>-120.83</v>
      </c>
      <c r="BF147" s="11"/>
      <c r="BG147" s="22"/>
    </row>
    <row r="148" spans="1:65" x14ac:dyDescent="0.25">
      <c r="A148" s="23" t="s">
        <v>102</v>
      </c>
      <c r="B148" s="29" t="s">
        <v>103</v>
      </c>
      <c r="C148" s="25" t="s">
        <v>15</v>
      </c>
      <c r="D148" s="25" t="s">
        <v>166</v>
      </c>
      <c r="E148" s="25" t="s">
        <v>104</v>
      </c>
      <c r="F148" s="25" t="s">
        <v>18</v>
      </c>
      <c r="G148" s="19" t="s">
        <v>19</v>
      </c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>
        <v>935.1</v>
      </c>
      <c r="AA148" s="20">
        <v>-138.25</v>
      </c>
      <c r="AB148" s="20">
        <v>-2556.19</v>
      </c>
      <c r="AC148" s="20">
        <v>2072.9</v>
      </c>
      <c r="AD148" s="20">
        <v>-368.96</v>
      </c>
      <c r="AE148" s="20">
        <v>-549.1</v>
      </c>
      <c r="AF148" s="20">
        <v>1006.92</v>
      </c>
      <c r="AG148" s="20">
        <v>-1390.3</v>
      </c>
      <c r="AH148" s="20">
        <v>624.53</v>
      </c>
      <c r="AI148" s="20">
        <v>-1187.72</v>
      </c>
      <c r="AJ148" s="20">
        <v>-637.55999999999995</v>
      </c>
      <c r="AK148" s="20">
        <v>1031.8</v>
      </c>
      <c r="AL148" s="20">
        <v>-572.77</v>
      </c>
      <c r="AM148" s="20">
        <v>454.26</v>
      </c>
      <c r="AN148" s="20">
        <v>-387.69</v>
      </c>
      <c r="AO148" s="20">
        <v>-97.67</v>
      </c>
      <c r="AP148" s="20">
        <v>2943.87</v>
      </c>
      <c r="AQ148" s="20">
        <v>1356</v>
      </c>
      <c r="AR148" s="20">
        <v>-1931.19</v>
      </c>
      <c r="AS148" s="20">
        <v>2361.7600000000002</v>
      </c>
      <c r="AT148" s="20">
        <v>-681.2</v>
      </c>
      <c r="AU148" s="20">
        <v>2502.8000000000002</v>
      </c>
      <c r="AV148" s="20">
        <v>1745.5</v>
      </c>
      <c r="AW148" s="20">
        <v>2087.8200000000002</v>
      </c>
      <c r="AX148" s="20">
        <v>-25.87</v>
      </c>
      <c r="AY148" s="20">
        <v>253.73</v>
      </c>
      <c r="AZ148" s="20">
        <v>-849.67</v>
      </c>
      <c r="BA148" s="20">
        <v>-2039.25</v>
      </c>
      <c r="BB148" s="20">
        <v>-1241.07</v>
      </c>
      <c r="BC148" s="20">
        <v>-3102.27</v>
      </c>
      <c r="BD148" s="20">
        <v>-1428.85</v>
      </c>
      <c r="BE148" s="20">
        <v>-2236.0500000000002</v>
      </c>
      <c r="BF148" s="11"/>
      <c r="BG148" s="22"/>
    </row>
    <row r="149" spans="1:65" x14ac:dyDescent="0.25">
      <c r="A149" s="23" t="s">
        <v>105</v>
      </c>
      <c r="B149" s="29" t="s">
        <v>106</v>
      </c>
      <c r="C149" s="25" t="s">
        <v>15</v>
      </c>
      <c r="D149" s="25" t="s">
        <v>166</v>
      </c>
      <c r="E149" s="25" t="s">
        <v>107</v>
      </c>
      <c r="F149" s="25" t="s">
        <v>18</v>
      </c>
      <c r="G149" s="19" t="s">
        <v>19</v>
      </c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>
        <v>913.14</v>
      </c>
      <c r="AA149" s="20">
        <v>1751.01</v>
      </c>
      <c r="AB149" s="20">
        <v>2454.0300000000002</v>
      </c>
      <c r="AC149" s="20">
        <v>-152.06</v>
      </c>
      <c r="AD149" s="20">
        <v>-247.42</v>
      </c>
      <c r="AE149" s="20">
        <v>4130.09</v>
      </c>
      <c r="AF149" s="20">
        <v>1482.03</v>
      </c>
      <c r="AG149" s="20">
        <v>261.11</v>
      </c>
      <c r="AH149" s="20">
        <v>-4887.57</v>
      </c>
      <c r="AI149" s="20">
        <v>400.57</v>
      </c>
      <c r="AJ149" s="20">
        <v>1964.61</v>
      </c>
      <c r="AK149" s="20">
        <v>-1310.98</v>
      </c>
      <c r="AL149" s="20">
        <v>-254.14</v>
      </c>
      <c r="AM149" s="20">
        <v>-1176.23</v>
      </c>
      <c r="AN149" s="20">
        <v>-110.15</v>
      </c>
      <c r="AO149" s="20">
        <v>-712.72</v>
      </c>
      <c r="AP149" s="20">
        <v>214.22</v>
      </c>
      <c r="AQ149" s="20">
        <v>3364.95</v>
      </c>
      <c r="AR149" s="20">
        <v>-568.13</v>
      </c>
      <c r="AS149" s="20">
        <v>5031.33</v>
      </c>
      <c r="AT149" s="20">
        <v>1414.82</v>
      </c>
      <c r="AU149" s="20">
        <v>733.79</v>
      </c>
      <c r="AV149" s="20">
        <v>-471.07</v>
      </c>
      <c r="AW149" s="20">
        <v>-1752.3</v>
      </c>
      <c r="AX149" s="20">
        <v>1875.26</v>
      </c>
      <c r="AY149" s="20">
        <v>454.63</v>
      </c>
      <c r="AZ149" s="20">
        <v>464.87</v>
      </c>
      <c r="BA149" s="20">
        <v>855.32</v>
      </c>
      <c r="BB149" s="20">
        <v>466.34</v>
      </c>
      <c r="BC149" s="20">
        <v>192.47</v>
      </c>
      <c r="BD149" s="20">
        <v>913.18</v>
      </c>
      <c r="BE149" s="20">
        <v>171.81</v>
      </c>
      <c r="BF149" s="11"/>
      <c r="BG149" s="22"/>
    </row>
    <row r="150" spans="1:65" x14ac:dyDescent="0.25">
      <c r="A150" s="23" t="s">
        <v>20</v>
      </c>
      <c r="B150" s="29" t="s">
        <v>21</v>
      </c>
      <c r="C150" s="25" t="s">
        <v>15</v>
      </c>
      <c r="D150" s="25" t="s">
        <v>166</v>
      </c>
      <c r="E150" s="25" t="s">
        <v>22</v>
      </c>
      <c r="F150" s="25" t="s">
        <v>18</v>
      </c>
      <c r="G150" s="19" t="s">
        <v>19</v>
      </c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>
        <v>0</v>
      </c>
      <c r="AA150" s="20">
        <v>0</v>
      </c>
      <c r="AB150" s="20">
        <v>0</v>
      </c>
      <c r="AC150" s="20">
        <v>0</v>
      </c>
      <c r="AD150" s="20">
        <v>0</v>
      </c>
      <c r="AE150" s="20">
        <v>0</v>
      </c>
      <c r="AF150" s="20">
        <v>0</v>
      </c>
      <c r="AG150" s="20">
        <v>0</v>
      </c>
      <c r="AH150" s="20">
        <v>0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20">
        <v>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20">
        <v>0</v>
      </c>
      <c r="AW150" s="20">
        <v>0</v>
      </c>
      <c r="AX150" s="20">
        <v>0</v>
      </c>
      <c r="AY150" s="20">
        <v>0</v>
      </c>
      <c r="AZ150" s="20">
        <v>0</v>
      </c>
      <c r="BA150" s="20">
        <v>0</v>
      </c>
      <c r="BB150" s="20">
        <v>0</v>
      </c>
      <c r="BC150" s="20">
        <v>0</v>
      </c>
      <c r="BD150" s="20">
        <v>0</v>
      </c>
      <c r="BE150" s="20">
        <v>0</v>
      </c>
      <c r="BF150" s="11"/>
      <c r="BG150" s="22"/>
    </row>
    <row r="151" spans="1:65" x14ac:dyDescent="0.25">
      <c r="A151" s="23" t="s">
        <v>108</v>
      </c>
      <c r="B151" s="29" t="s">
        <v>109</v>
      </c>
      <c r="C151" s="25" t="s">
        <v>15</v>
      </c>
      <c r="D151" s="25" t="s">
        <v>166</v>
      </c>
      <c r="E151" s="25" t="s">
        <v>110</v>
      </c>
      <c r="F151" s="25" t="s">
        <v>18</v>
      </c>
      <c r="G151" s="19" t="s">
        <v>19</v>
      </c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>
        <v>264.89</v>
      </c>
      <c r="AA151" s="20">
        <v>323.01</v>
      </c>
      <c r="AB151" s="20">
        <v>-28.32</v>
      </c>
      <c r="AC151" s="20">
        <v>-53.99</v>
      </c>
      <c r="AD151" s="20">
        <v>20.88</v>
      </c>
      <c r="AE151" s="20">
        <v>6.13</v>
      </c>
      <c r="AF151" s="20">
        <v>-177.54</v>
      </c>
      <c r="AG151" s="20">
        <v>448.27</v>
      </c>
      <c r="AH151" s="20">
        <v>-51.9</v>
      </c>
      <c r="AI151" s="20">
        <v>-28.2</v>
      </c>
      <c r="AJ151" s="20">
        <v>-54.6</v>
      </c>
      <c r="AK151" s="20">
        <v>-519.04</v>
      </c>
      <c r="AL151" s="20">
        <v>-184.35</v>
      </c>
      <c r="AM151" s="20">
        <v>35.61</v>
      </c>
      <c r="AN151" s="20">
        <v>233.99</v>
      </c>
      <c r="AO151" s="20">
        <v>230.16</v>
      </c>
      <c r="AP151" s="20">
        <v>-2.61</v>
      </c>
      <c r="AQ151" s="20">
        <v>-6.5</v>
      </c>
      <c r="AR151" s="20">
        <v>-32.75</v>
      </c>
      <c r="AS151" s="20">
        <v>12.65</v>
      </c>
      <c r="AT151" s="20">
        <v>-55.04</v>
      </c>
      <c r="AU151" s="20">
        <v>-8.1300000000000008</v>
      </c>
      <c r="AV151" s="20">
        <v>-5.21</v>
      </c>
      <c r="AW151" s="20">
        <v>209.31</v>
      </c>
      <c r="AX151" s="20">
        <v>30.93</v>
      </c>
      <c r="AY151" s="20">
        <v>0.72</v>
      </c>
      <c r="AZ151" s="20">
        <v>-38.81</v>
      </c>
      <c r="BA151" s="20">
        <v>-46.6</v>
      </c>
      <c r="BB151" s="20">
        <v>0</v>
      </c>
      <c r="BC151" s="20">
        <v>-2.54</v>
      </c>
      <c r="BD151" s="20">
        <v>1.19</v>
      </c>
      <c r="BE151" s="20">
        <v>0</v>
      </c>
      <c r="BF151" s="11"/>
      <c r="BG151" s="22"/>
    </row>
    <row r="152" spans="1:65" x14ac:dyDescent="0.25">
      <c r="A152" s="23" t="s">
        <v>111</v>
      </c>
      <c r="B152" s="29" t="s">
        <v>111</v>
      </c>
      <c r="C152" s="25" t="s">
        <v>15</v>
      </c>
      <c r="D152" s="25" t="s">
        <v>166</v>
      </c>
      <c r="E152" s="25" t="s">
        <v>112</v>
      </c>
      <c r="F152" s="25" t="s">
        <v>18</v>
      </c>
      <c r="G152" s="19" t="s">
        <v>19</v>
      </c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>
        <v>0</v>
      </c>
      <c r="AA152" s="20">
        <v>0</v>
      </c>
      <c r="AB152" s="20">
        <v>0</v>
      </c>
      <c r="AC152" s="20">
        <v>0</v>
      </c>
      <c r="AD152" s="20">
        <v>0</v>
      </c>
      <c r="AE152" s="20">
        <v>-55.7</v>
      </c>
      <c r="AF152" s="20">
        <v>-119.2</v>
      </c>
      <c r="AG152" s="20">
        <v>-122.88</v>
      </c>
      <c r="AH152" s="20">
        <v>-124.59</v>
      </c>
      <c r="AI152" s="20">
        <v>0</v>
      </c>
      <c r="AJ152" s="20">
        <v>6.1</v>
      </c>
      <c r="AK152" s="20">
        <v>-0.65</v>
      </c>
      <c r="AL152" s="20">
        <v>63.77</v>
      </c>
      <c r="AM152" s="20">
        <v>0</v>
      </c>
      <c r="AN152" s="20">
        <v>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20">
        <v>0</v>
      </c>
      <c r="AW152" s="20">
        <v>0</v>
      </c>
      <c r="AX152" s="20">
        <v>0</v>
      </c>
      <c r="AY152" s="20">
        <v>0</v>
      </c>
      <c r="AZ152" s="20">
        <v>0</v>
      </c>
      <c r="BA152" s="20">
        <v>0</v>
      </c>
      <c r="BB152" s="20">
        <v>0</v>
      </c>
      <c r="BC152" s="20">
        <v>0</v>
      </c>
      <c r="BD152" s="20">
        <v>0</v>
      </c>
      <c r="BE152" s="20">
        <v>0</v>
      </c>
      <c r="BF152" s="11"/>
      <c r="BG152" s="22"/>
    </row>
    <row r="153" spans="1:65" x14ac:dyDescent="0.25">
      <c r="A153" s="23" t="s">
        <v>113</v>
      </c>
      <c r="B153" s="29" t="s">
        <v>114</v>
      </c>
      <c r="C153" s="25" t="s">
        <v>15</v>
      </c>
      <c r="D153" s="25" t="s">
        <v>166</v>
      </c>
      <c r="E153" s="25" t="s">
        <v>115</v>
      </c>
      <c r="F153" s="25" t="s">
        <v>18</v>
      </c>
      <c r="G153" s="19" t="s">
        <v>19</v>
      </c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>
        <v>-13.62</v>
      </c>
      <c r="AA153" s="20">
        <v>3.31</v>
      </c>
      <c r="AB153" s="20">
        <v>1.44</v>
      </c>
      <c r="AC153" s="20">
        <v>16.920000000000002</v>
      </c>
      <c r="AD153" s="20">
        <v>58.07</v>
      </c>
      <c r="AE153" s="20">
        <v>3.22</v>
      </c>
      <c r="AF153" s="20">
        <v>-9.6999999999999993</v>
      </c>
      <c r="AG153" s="20">
        <v>0</v>
      </c>
      <c r="AH153" s="20">
        <v>0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20">
        <v>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20">
        <v>0</v>
      </c>
      <c r="AW153" s="20">
        <v>0</v>
      </c>
      <c r="AX153" s="20">
        <v>0</v>
      </c>
      <c r="AY153" s="20">
        <v>0</v>
      </c>
      <c r="AZ153" s="20">
        <v>0</v>
      </c>
      <c r="BA153" s="20">
        <v>0</v>
      </c>
      <c r="BB153" s="20">
        <v>0</v>
      </c>
      <c r="BC153" s="20">
        <v>0</v>
      </c>
      <c r="BD153" s="20">
        <v>0</v>
      </c>
      <c r="BE153" s="20">
        <v>0</v>
      </c>
      <c r="BF153" s="11"/>
      <c r="BG153" s="22"/>
    </row>
    <row r="154" spans="1:65" x14ac:dyDescent="0.25">
      <c r="A154" s="23" t="s">
        <v>116</v>
      </c>
      <c r="B154" s="29" t="s">
        <v>117</v>
      </c>
      <c r="C154" s="25" t="s">
        <v>15</v>
      </c>
      <c r="D154" s="25" t="s">
        <v>166</v>
      </c>
      <c r="E154" s="25" t="s">
        <v>118</v>
      </c>
      <c r="F154" s="25" t="s">
        <v>18</v>
      </c>
      <c r="G154" s="19" t="s">
        <v>19</v>
      </c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>
        <v>313.32</v>
      </c>
      <c r="AA154" s="20">
        <v>289.88</v>
      </c>
      <c r="AB154" s="20">
        <v>242.22</v>
      </c>
      <c r="AC154" s="20">
        <v>126.47</v>
      </c>
      <c r="AD154" s="20">
        <v>60.84</v>
      </c>
      <c r="AE154" s="20">
        <v>197.77</v>
      </c>
      <c r="AF154" s="20">
        <v>41.82</v>
      </c>
      <c r="AG154" s="20">
        <v>128.93</v>
      </c>
      <c r="AH154" s="20">
        <v>29.08</v>
      </c>
      <c r="AI154" s="20">
        <v>-10.73</v>
      </c>
      <c r="AJ154" s="20">
        <v>-61.34</v>
      </c>
      <c r="AK154" s="20">
        <v>-31.38</v>
      </c>
      <c r="AL154" s="20">
        <v>42.57</v>
      </c>
      <c r="AM154" s="20">
        <v>74.67</v>
      </c>
      <c r="AN154" s="20">
        <v>31.72</v>
      </c>
      <c r="AO154" s="20">
        <v>16.47</v>
      </c>
      <c r="AP154" s="20">
        <v>249.22</v>
      </c>
      <c r="AQ154" s="20">
        <v>49.89</v>
      </c>
      <c r="AR154" s="20">
        <v>-28</v>
      </c>
      <c r="AS154" s="20">
        <v>-12.54</v>
      </c>
      <c r="AT154" s="20">
        <v>0</v>
      </c>
      <c r="AU154" s="20">
        <v>0</v>
      </c>
      <c r="AV154" s="20">
        <v>0</v>
      </c>
      <c r="AW154" s="20">
        <v>0</v>
      </c>
      <c r="AX154" s="20">
        <v>0</v>
      </c>
      <c r="AY154" s="20">
        <v>0</v>
      </c>
      <c r="AZ154" s="20">
        <v>0</v>
      </c>
      <c r="BA154" s="20">
        <v>0</v>
      </c>
      <c r="BB154" s="20">
        <v>0</v>
      </c>
      <c r="BC154" s="20">
        <v>0</v>
      </c>
      <c r="BD154" s="20">
        <v>0</v>
      </c>
      <c r="BE154" s="20">
        <v>0</v>
      </c>
      <c r="BF154" s="11"/>
      <c r="BG154" s="22"/>
    </row>
    <row r="155" spans="1:65" x14ac:dyDescent="0.25">
      <c r="A155" s="23" t="s">
        <v>119</v>
      </c>
      <c r="B155" s="29" t="s">
        <v>119</v>
      </c>
      <c r="C155" s="25" t="s">
        <v>15</v>
      </c>
      <c r="D155" s="25" t="s">
        <v>166</v>
      </c>
      <c r="E155" s="25" t="s">
        <v>120</v>
      </c>
      <c r="F155" s="25" t="s">
        <v>18</v>
      </c>
      <c r="G155" s="19" t="s">
        <v>19</v>
      </c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>
        <v>20.94</v>
      </c>
      <c r="AA155" s="20">
        <v>19.54</v>
      </c>
      <c r="AB155" s="20">
        <v>18.18</v>
      </c>
      <c r="AC155" s="20">
        <v>-27.18</v>
      </c>
      <c r="AD155" s="20">
        <v>144.51</v>
      </c>
      <c r="AE155" s="20">
        <v>29.73</v>
      </c>
      <c r="AF155" s="20">
        <v>556.4</v>
      </c>
      <c r="AG155" s="20">
        <v>681.14</v>
      </c>
      <c r="AH155" s="20">
        <v>156.49</v>
      </c>
      <c r="AI155" s="20">
        <v>369.5</v>
      </c>
      <c r="AJ155" s="20">
        <v>259.22000000000003</v>
      </c>
      <c r="AK155" s="20">
        <v>716.16</v>
      </c>
      <c r="AL155" s="20">
        <v>470.2</v>
      </c>
      <c r="AM155" s="20">
        <v>-28.06</v>
      </c>
      <c r="AN155" s="20">
        <v>525.67999999999995</v>
      </c>
      <c r="AO155" s="20">
        <v>126.88</v>
      </c>
      <c r="AP155" s="20">
        <v>128.71</v>
      </c>
      <c r="AQ155" s="20">
        <v>62.92</v>
      </c>
      <c r="AR155" s="20">
        <v>34.9</v>
      </c>
      <c r="AS155" s="20">
        <v>-187.62</v>
      </c>
      <c r="AT155" s="20">
        <v>-11.22</v>
      </c>
      <c r="AU155" s="20">
        <v>-0.52</v>
      </c>
      <c r="AV155" s="20">
        <v>10.51</v>
      </c>
      <c r="AW155" s="20">
        <v>212.17</v>
      </c>
      <c r="AX155" s="20">
        <v>49.12</v>
      </c>
      <c r="AY155" s="20">
        <v>-8.68</v>
      </c>
      <c r="AZ155" s="20">
        <v>7.44</v>
      </c>
      <c r="BA155" s="20">
        <v>12.5</v>
      </c>
      <c r="BB155" s="20">
        <v>6.89</v>
      </c>
      <c r="BC155" s="20">
        <v>2.87</v>
      </c>
      <c r="BD155" s="20">
        <v>12.9</v>
      </c>
      <c r="BE155" s="20">
        <v>-9.75</v>
      </c>
      <c r="BF155" s="11"/>
      <c r="BG155" s="22"/>
    </row>
    <row r="156" spans="1:65" x14ac:dyDescent="0.25">
      <c r="A156" s="23" t="s">
        <v>23</v>
      </c>
      <c r="B156" s="29" t="s">
        <v>24</v>
      </c>
      <c r="C156" s="25" t="s">
        <v>15</v>
      </c>
      <c r="D156" s="25" t="s">
        <v>166</v>
      </c>
      <c r="E156" s="25" t="s">
        <v>25</v>
      </c>
      <c r="F156" s="25" t="s">
        <v>18</v>
      </c>
      <c r="G156" s="19" t="s">
        <v>19</v>
      </c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>
        <v>0</v>
      </c>
      <c r="AA156" s="20">
        <v>0</v>
      </c>
      <c r="AB156" s="20">
        <v>0</v>
      </c>
      <c r="AC156" s="20">
        <v>0</v>
      </c>
      <c r="AD156" s="20">
        <v>0</v>
      </c>
      <c r="AE156" s="20">
        <v>0</v>
      </c>
      <c r="AF156" s="20">
        <v>0</v>
      </c>
      <c r="AG156" s="20">
        <v>0</v>
      </c>
      <c r="AH156" s="20">
        <v>0</v>
      </c>
      <c r="AI156" s="20">
        <v>0</v>
      </c>
      <c r="AJ156" s="20">
        <v>0</v>
      </c>
      <c r="AK156" s="20">
        <v>0</v>
      </c>
      <c r="AL156" s="20">
        <v>6.27</v>
      </c>
      <c r="AM156" s="20">
        <v>938.82</v>
      </c>
      <c r="AN156" s="20">
        <v>1207.28</v>
      </c>
      <c r="AO156" s="20">
        <v>3347.74</v>
      </c>
      <c r="AP156" s="20">
        <v>1270.07</v>
      </c>
      <c r="AQ156" s="20">
        <v>1059.98</v>
      </c>
      <c r="AR156" s="20">
        <v>1507.23</v>
      </c>
      <c r="AS156" s="20">
        <v>1903.84</v>
      </c>
      <c r="AT156" s="20">
        <v>-164.94</v>
      </c>
      <c r="AU156" s="20">
        <v>972.93</v>
      </c>
      <c r="AV156" s="20">
        <v>606.48</v>
      </c>
      <c r="AW156" s="20">
        <v>-739.51</v>
      </c>
      <c r="AX156" s="20">
        <v>1456.29</v>
      </c>
      <c r="AY156" s="20">
        <v>650.41999999999996</v>
      </c>
      <c r="AZ156" s="20">
        <v>1180.5</v>
      </c>
      <c r="BA156" s="20">
        <v>1029.3499999999999</v>
      </c>
      <c r="BB156" s="20">
        <v>849</v>
      </c>
      <c r="BC156" s="20">
        <v>-1042.28</v>
      </c>
      <c r="BD156" s="20">
        <v>-4413.72</v>
      </c>
      <c r="BE156" s="20">
        <v>3.46</v>
      </c>
      <c r="BF156" s="11"/>
      <c r="BG156" s="22"/>
    </row>
    <row r="157" spans="1:65" x14ac:dyDescent="0.25">
      <c r="A157" s="23" t="s">
        <v>121</v>
      </c>
      <c r="B157" s="23" t="s">
        <v>121</v>
      </c>
      <c r="C157" s="25" t="s">
        <v>15</v>
      </c>
      <c r="D157" s="25" t="s">
        <v>166</v>
      </c>
      <c r="E157" s="25" t="s">
        <v>122</v>
      </c>
      <c r="F157" s="25" t="s">
        <v>18</v>
      </c>
      <c r="G157" s="34" t="s">
        <v>19</v>
      </c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 t="s">
        <v>76</v>
      </c>
      <c r="AA157" s="20" t="s">
        <v>76</v>
      </c>
      <c r="AB157" s="20" t="s">
        <v>76</v>
      </c>
      <c r="AC157" s="20" t="s">
        <v>76</v>
      </c>
      <c r="AD157" s="20" t="s">
        <v>76</v>
      </c>
      <c r="AE157" s="20" t="s">
        <v>76</v>
      </c>
      <c r="AF157" s="20" t="s">
        <v>76</v>
      </c>
      <c r="AG157" s="20" t="s">
        <v>76</v>
      </c>
      <c r="AH157" s="20" t="s">
        <v>76</v>
      </c>
      <c r="AI157" s="20" t="s">
        <v>76</v>
      </c>
      <c r="AJ157" s="20" t="s">
        <v>76</v>
      </c>
      <c r="AK157" s="20" t="s">
        <v>76</v>
      </c>
      <c r="AL157" s="20" t="s">
        <v>76</v>
      </c>
      <c r="AM157" s="20" t="s">
        <v>76</v>
      </c>
      <c r="AN157" s="20" t="s">
        <v>76</v>
      </c>
      <c r="AO157" s="20" t="s">
        <v>76</v>
      </c>
      <c r="AP157" s="20" t="s">
        <v>76</v>
      </c>
      <c r="AQ157" s="20" t="s">
        <v>76</v>
      </c>
      <c r="AR157" s="20" t="s">
        <v>76</v>
      </c>
      <c r="AS157" s="20" t="s">
        <v>76</v>
      </c>
      <c r="AT157" s="20" t="s">
        <v>76</v>
      </c>
      <c r="AU157" s="20" t="s">
        <v>76</v>
      </c>
      <c r="AV157" s="20" t="s">
        <v>76</v>
      </c>
      <c r="AW157" s="20" t="s">
        <v>76</v>
      </c>
      <c r="AX157" s="20" t="s">
        <v>76</v>
      </c>
      <c r="AY157" s="20">
        <v>0</v>
      </c>
      <c r="AZ157" s="20">
        <v>0</v>
      </c>
      <c r="BA157" s="20">
        <v>0</v>
      </c>
      <c r="BB157" s="20">
        <v>0</v>
      </c>
      <c r="BC157" s="20">
        <v>0</v>
      </c>
      <c r="BD157" s="20">
        <v>0</v>
      </c>
      <c r="BE157" s="20">
        <v>0</v>
      </c>
      <c r="BF157" s="11"/>
      <c r="BG157" s="22"/>
    </row>
    <row r="158" spans="1:65" x14ac:dyDescent="0.25">
      <c r="A158" s="23" t="s">
        <v>123</v>
      </c>
      <c r="B158" s="29" t="s">
        <v>124</v>
      </c>
      <c r="C158" s="25" t="s">
        <v>15</v>
      </c>
      <c r="D158" s="25" t="s">
        <v>166</v>
      </c>
      <c r="E158" s="25" t="s">
        <v>125</v>
      </c>
      <c r="F158" s="25" t="s">
        <v>18</v>
      </c>
      <c r="G158" s="19" t="s">
        <v>19</v>
      </c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>
        <v>79.11</v>
      </c>
      <c r="AA158" s="20">
        <v>395.58</v>
      </c>
      <c r="AB158" s="20">
        <v>391.44</v>
      </c>
      <c r="AC158" s="20">
        <v>2132.39</v>
      </c>
      <c r="AD158" s="20">
        <v>3704.75</v>
      </c>
      <c r="AE158" s="20">
        <v>-1210.9000000000001</v>
      </c>
      <c r="AF158" s="20">
        <v>1748.86</v>
      </c>
      <c r="AG158" s="20">
        <v>-803.15</v>
      </c>
      <c r="AH158" s="20">
        <v>454.75</v>
      </c>
      <c r="AI158" s="20">
        <v>5705.65</v>
      </c>
      <c r="AJ158" s="20">
        <v>2805.32</v>
      </c>
      <c r="AK158" s="20">
        <v>2533.85</v>
      </c>
      <c r="AL158" s="20">
        <v>3255</v>
      </c>
      <c r="AM158" s="20">
        <v>3078.98</v>
      </c>
      <c r="AN158" s="20">
        <v>4091.62</v>
      </c>
      <c r="AO158" s="20">
        <v>1406.74</v>
      </c>
      <c r="AP158" s="20">
        <v>5840.85</v>
      </c>
      <c r="AQ158" s="20">
        <v>2106.0300000000002</v>
      </c>
      <c r="AR158" s="20">
        <v>5629.32</v>
      </c>
      <c r="AS158" s="20">
        <v>1734.63</v>
      </c>
      <c r="AT158" s="20">
        <v>4208.47</v>
      </c>
      <c r="AU158" s="20">
        <v>745.26</v>
      </c>
      <c r="AV158" s="20">
        <v>2195.1799999999998</v>
      </c>
      <c r="AW158" s="20">
        <v>2426.56</v>
      </c>
      <c r="AX158" s="20">
        <v>1446.72</v>
      </c>
      <c r="AY158" s="20">
        <v>577.37</v>
      </c>
      <c r="AZ158" s="20">
        <v>6023.48</v>
      </c>
      <c r="BA158" s="20">
        <v>1013.59</v>
      </c>
      <c r="BB158" s="20">
        <v>1661.89</v>
      </c>
      <c r="BC158" s="20">
        <v>1310.8</v>
      </c>
      <c r="BD158" s="20">
        <v>5781.45</v>
      </c>
      <c r="BE158" s="20">
        <v>3986.8</v>
      </c>
      <c r="BF158" s="11"/>
      <c r="BG158" s="22"/>
    </row>
    <row r="159" spans="1:65" x14ac:dyDescent="0.25">
      <c r="A159" s="23" t="s">
        <v>126</v>
      </c>
      <c r="B159" s="29" t="s">
        <v>127</v>
      </c>
      <c r="C159" s="25" t="s">
        <v>15</v>
      </c>
      <c r="D159" s="25" t="s">
        <v>166</v>
      </c>
      <c r="E159" s="25" t="s">
        <v>128</v>
      </c>
      <c r="F159" s="25" t="s">
        <v>18</v>
      </c>
      <c r="G159" s="19" t="s">
        <v>19</v>
      </c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>
        <v>-128.5</v>
      </c>
      <c r="AA159" s="20">
        <v>-410.63</v>
      </c>
      <c r="AB159" s="20">
        <v>998.27</v>
      </c>
      <c r="AC159" s="20">
        <v>5.73</v>
      </c>
      <c r="AD159" s="20">
        <v>536.28</v>
      </c>
      <c r="AE159" s="20">
        <v>749.78</v>
      </c>
      <c r="AF159" s="20">
        <v>-1679</v>
      </c>
      <c r="AG159" s="20">
        <v>-1904.5</v>
      </c>
      <c r="AH159" s="20">
        <v>-2061.89</v>
      </c>
      <c r="AI159" s="20">
        <v>-1782.84</v>
      </c>
      <c r="AJ159" s="20">
        <v>-3773.21</v>
      </c>
      <c r="AK159" s="20">
        <v>-3101.96</v>
      </c>
      <c r="AL159" s="20">
        <v>-2832.01</v>
      </c>
      <c r="AM159" s="20">
        <v>-450.42</v>
      </c>
      <c r="AN159" s="20">
        <v>-2826.93</v>
      </c>
      <c r="AO159" s="20">
        <v>-1905.4</v>
      </c>
      <c r="AP159" s="20">
        <v>-2057.54</v>
      </c>
      <c r="AQ159" s="20">
        <v>-1720.53</v>
      </c>
      <c r="AR159" s="20">
        <v>-1808.9</v>
      </c>
      <c r="AS159" s="20">
        <v>-854.87</v>
      </c>
      <c r="AT159" s="20">
        <v>33.880000000000003</v>
      </c>
      <c r="AU159" s="20">
        <v>82.4</v>
      </c>
      <c r="AV159" s="20">
        <v>1267.44</v>
      </c>
      <c r="AW159" s="20">
        <v>328.76</v>
      </c>
      <c r="AX159" s="20">
        <v>77.05</v>
      </c>
      <c r="AY159" s="20">
        <v>-221.02</v>
      </c>
      <c r="AZ159" s="20">
        <v>-509.81</v>
      </c>
      <c r="BA159" s="20">
        <v>-212.55</v>
      </c>
      <c r="BB159" s="20">
        <v>284.57</v>
      </c>
      <c r="BC159" s="20">
        <v>-3.73</v>
      </c>
      <c r="BD159" s="20">
        <v>-2842.21</v>
      </c>
      <c r="BE159" s="20">
        <v>444.2</v>
      </c>
      <c r="BF159" s="11"/>
      <c r="BG159" s="22"/>
    </row>
    <row r="160" spans="1:65" x14ac:dyDescent="0.25">
      <c r="A160" s="23" t="s">
        <v>129</v>
      </c>
      <c r="B160" s="29" t="s">
        <v>130</v>
      </c>
      <c r="C160" s="25" t="s">
        <v>15</v>
      </c>
      <c r="D160" s="25" t="s">
        <v>166</v>
      </c>
      <c r="E160" s="25" t="s">
        <v>131</v>
      </c>
      <c r="F160" s="25" t="s">
        <v>18</v>
      </c>
      <c r="G160" s="19" t="s">
        <v>19</v>
      </c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>
        <v>-0.99</v>
      </c>
      <c r="AA160" s="20">
        <v>26.87</v>
      </c>
      <c r="AB160" s="20">
        <v>0.67</v>
      </c>
      <c r="AC160" s="20">
        <v>4.3899999999999997</v>
      </c>
      <c r="AD160" s="20">
        <v>6.04</v>
      </c>
      <c r="AE160" s="20">
        <v>14.71</v>
      </c>
      <c r="AF160" s="20">
        <v>-16.5</v>
      </c>
      <c r="AG160" s="20">
        <v>10.99</v>
      </c>
      <c r="AH160" s="20">
        <v>6.97</v>
      </c>
      <c r="AI160" s="20">
        <v>3.57</v>
      </c>
      <c r="AJ160" s="20">
        <v>0.09</v>
      </c>
      <c r="AK160" s="20">
        <v>1.38</v>
      </c>
      <c r="AL160" s="20">
        <v>1.61</v>
      </c>
      <c r="AM160" s="20">
        <v>121.95</v>
      </c>
      <c r="AN160" s="20">
        <v>-186.93</v>
      </c>
      <c r="AO160" s="20">
        <v>-22.36</v>
      </c>
      <c r="AP160" s="20">
        <v>-1.26</v>
      </c>
      <c r="AQ160" s="20">
        <v>2.9</v>
      </c>
      <c r="AR160" s="20">
        <v>-3.14</v>
      </c>
      <c r="AS160" s="20">
        <v>0.35</v>
      </c>
      <c r="AT160" s="20">
        <v>-18.46</v>
      </c>
      <c r="AU160" s="20">
        <v>3.72</v>
      </c>
      <c r="AV160" s="20">
        <v>7.35</v>
      </c>
      <c r="AW160" s="20">
        <v>28.22</v>
      </c>
      <c r="AX160" s="20">
        <v>-92.82</v>
      </c>
      <c r="AY160" s="20">
        <v>-0.03</v>
      </c>
      <c r="AZ160" s="20">
        <v>-37.159999999999997</v>
      </c>
      <c r="BA160" s="20">
        <v>-30.6</v>
      </c>
      <c r="BB160" s="20">
        <v>-6.63</v>
      </c>
      <c r="BC160" s="20">
        <v>0.08</v>
      </c>
      <c r="BD160" s="20">
        <v>0.01</v>
      </c>
      <c r="BE160" s="20">
        <v>-0.03</v>
      </c>
      <c r="BF160" s="11"/>
      <c r="BG160" s="22"/>
    </row>
    <row r="161" spans="1:65" x14ac:dyDescent="0.25">
      <c r="A161" s="23" t="s">
        <v>132</v>
      </c>
      <c r="B161" s="29" t="s">
        <v>133</v>
      </c>
      <c r="C161" s="25" t="s">
        <v>15</v>
      </c>
      <c r="D161" s="25" t="s">
        <v>166</v>
      </c>
      <c r="E161" s="25" t="s">
        <v>134</v>
      </c>
      <c r="F161" s="25" t="s">
        <v>18</v>
      </c>
      <c r="G161" s="19" t="s">
        <v>19</v>
      </c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>
        <v>7.1</v>
      </c>
      <c r="AA161" s="20">
        <v>80.14</v>
      </c>
      <c r="AB161" s="20">
        <v>15.13</v>
      </c>
      <c r="AC161" s="20">
        <v>68.39</v>
      </c>
      <c r="AD161" s="20">
        <v>25.67</v>
      </c>
      <c r="AE161" s="20">
        <v>14.15</v>
      </c>
      <c r="AF161" s="20">
        <v>15.83</v>
      </c>
      <c r="AG161" s="20">
        <v>8.2899999999999991</v>
      </c>
      <c r="AH161" s="20">
        <v>9.5299999999999994</v>
      </c>
      <c r="AI161" s="20">
        <v>11.14</v>
      </c>
      <c r="AJ161" s="20">
        <v>15.7</v>
      </c>
      <c r="AK161" s="20">
        <v>26.99</v>
      </c>
      <c r="AL161" s="20">
        <v>-3.24</v>
      </c>
      <c r="AM161" s="20">
        <v>3.06</v>
      </c>
      <c r="AN161" s="20">
        <v>0.24</v>
      </c>
      <c r="AO161" s="20">
        <v>5.76</v>
      </c>
      <c r="AP161" s="20">
        <v>0.13</v>
      </c>
      <c r="AQ161" s="20">
        <v>0.85</v>
      </c>
      <c r="AR161" s="20">
        <v>0</v>
      </c>
      <c r="AS161" s="20">
        <v>0</v>
      </c>
      <c r="AT161" s="20">
        <v>0</v>
      </c>
      <c r="AU161" s="20">
        <v>0</v>
      </c>
      <c r="AV161" s="20">
        <v>0</v>
      </c>
      <c r="AW161" s="20">
        <v>0</v>
      </c>
      <c r="AX161" s="20">
        <v>0</v>
      </c>
      <c r="AY161" s="20">
        <v>0.56999999999999995</v>
      </c>
      <c r="AZ161" s="20">
        <v>0</v>
      </c>
      <c r="BA161" s="20">
        <v>0</v>
      </c>
      <c r="BB161" s="20">
        <v>0.16</v>
      </c>
      <c r="BC161" s="20">
        <v>0</v>
      </c>
      <c r="BD161" s="20">
        <v>0</v>
      </c>
      <c r="BE161" s="20">
        <v>0</v>
      </c>
      <c r="BF161" s="11"/>
      <c r="BG161" s="22"/>
    </row>
    <row r="162" spans="1:65" x14ac:dyDescent="0.25">
      <c r="A162" s="23" t="s">
        <v>26</v>
      </c>
      <c r="B162" s="29" t="s">
        <v>170</v>
      </c>
      <c r="C162" s="25" t="s">
        <v>15</v>
      </c>
      <c r="D162" s="25" t="s">
        <v>166</v>
      </c>
      <c r="E162" s="25" t="s">
        <v>28</v>
      </c>
      <c r="F162" s="25" t="s">
        <v>18</v>
      </c>
      <c r="G162" s="19" t="s">
        <v>19</v>
      </c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>
        <v>0</v>
      </c>
      <c r="AA162" s="20">
        <v>0</v>
      </c>
      <c r="AB162" s="20">
        <v>0</v>
      </c>
      <c r="AC162" s="20">
        <v>0</v>
      </c>
      <c r="AD162" s="20">
        <v>0</v>
      </c>
      <c r="AE162" s="20">
        <v>0</v>
      </c>
      <c r="AF162" s="20">
        <v>0</v>
      </c>
      <c r="AG162" s="20">
        <v>0</v>
      </c>
      <c r="AH162" s="20">
        <v>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20">
        <v>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20">
        <v>0</v>
      </c>
      <c r="AW162" s="20">
        <v>0</v>
      </c>
      <c r="AX162" s="20">
        <v>0</v>
      </c>
      <c r="AY162" s="20">
        <v>0</v>
      </c>
      <c r="AZ162" s="20">
        <v>0</v>
      </c>
      <c r="BA162" s="20">
        <v>0</v>
      </c>
      <c r="BB162" s="20">
        <v>0</v>
      </c>
      <c r="BC162" s="20">
        <v>0</v>
      </c>
      <c r="BD162" s="20">
        <v>0</v>
      </c>
      <c r="BE162" s="20">
        <v>0</v>
      </c>
      <c r="BF162" s="11"/>
      <c r="BG162" s="27"/>
    </row>
    <row r="163" spans="1:65" x14ac:dyDescent="0.25">
      <c r="A163" s="23" t="s">
        <v>29</v>
      </c>
      <c r="B163" s="29" t="s">
        <v>30</v>
      </c>
      <c r="C163" s="25" t="s">
        <v>15</v>
      </c>
      <c r="D163" s="25" t="s">
        <v>166</v>
      </c>
      <c r="E163" s="25" t="s">
        <v>31</v>
      </c>
      <c r="F163" s="25" t="s">
        <v>18</v>
      </c>
      <c r="G163" s="19" t="s">
        <v>19</v>
      </c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>
        <v>0</v>
      </c>
      <c r="AA163" s="20">
        <v>0</v>
      </c>
      <c r="AB163" s="20">
        <v>0</v>
      </c>
      <c r="AC163" s="20">
        <v>0</v>
      </c>
      <c r="AD163" s="20">
        <v>0</v>
      </c>
      <c r="AE163" s="20">
        <v>0</v>
      </c>
      <c r="AF163" s="20">
        <v>0</v>
      </c>
      <c r="AG163" s="20">
        <v>0</v>
      </c>
      <c r="AH163" s="20">
        <v>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20">
        <v>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20">
        <v>0</v>
      </c>
      <c r="AW163" s="20">
        <v>0</v>
      </c>
      <c r="AX163" s="20">
        <v>0</v>
      </c>
      <c r="AY163" s="20">
        <v>0</v>
      </c>
      <c r="AZ163" s="20">
        <v>0</v>
      </c>
      <c r="BA163" s="20">
        <v>0</v>
      </c>
      <c r="BB163" s="20">
        <v>0</v>
      </c>
      <c r="BC163" s="20">
        <v>0</v>
      </c>
      <c r="BD163" s="20">
        <v>0</v>
      </c>
      <c r="BE163" s="20">
        <v>0</v>
      </c>
      <c r="BF163" s="11"/>
      <c r="BG163" s="27"/>
    </row>
    <row r="164" spans="1:65" x14ac:dyDescent="0.25">
      <c r="A164" s="23" t="s">
        <v>32</v>
      </c>
      <c r="B164" s="29" t="s">
        <v>33</v>
      </c>
      <c r="C164" s="25" t="s">
        <v>15</v>
      </c>
      <c r="D164" s="25" t="s">
        <v>166</v>
      </c>
      <c r="E164" s="25" t="s">
        <v>34</v>
      </c>
      <c r="F164" s="25" t="s">
        <v>18</v>
      </c>
      <c r="G164" s="19" t="s">
        <v>19</v>
      </c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>
        <v>0</v>
      </c>
      <c r="AA164" s="20">
        <v>0</v>
      </c>
      <c r="AB164" s="20">
        <v>0</v>
      </c>
      <c r="AC164" s="20">
        <v>0</v>
      </c>
      <c r="AD164" s="20">
        <v>0</v>
      </c>
      <c r="AE164" s="20">
        <v>0</v>
      </c>
      <c r="AF164" s="20">
        <v>0</v>
      </c>
      <c r="AG164" s="20">
        <v>0</v>
      </c>
      <c r="AH164" s="20">
        <v>0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20">
        <v>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20">
        <v>0</v>
      </c>
      <c r="AW164" s="20">
        <v>0</v>
      </c>
      <c r="AX164" s="20">
        <v>0</v>
      </c>
      <c r="AY164" s="20">
        <v>0</v>
      </c>
      <c r="AZ164" s="20">
        <v>0</v>
      </c>
      <c r="BA164" s="20">
        <v>0</v>
      </c>
      <c r="BB164" s="20">
        <v>0</v>
      </c>
      <c r="BC164" s="20">
        <v>0</v>
      </c>
      <c r="BD164" s="20">
        <v>0</v>
      </c>
      <c r="BE164" s="20">
        <v>0</v>
      </c>
      <c r="BF164" s="11"/>
      <c r="BG164" s="27"/>
      <c r="BH164" s="11"/>
      <c r="BI164" s="11"/>
      <c r="BJ164" s="11"/>
      <c r="BK164" s="11"/>
      <c r="BL164" s="11"/>
      <c r="BM164" s="11"/>
    </row>
    <row r="165" spans="1:65" x14ac:dyDescent="0.25">
      <c r="A165" s="23" t="s">
        <v>35</v>
      </c>
      <c r="B165" s="29" t="s">
        <v>36</v>
      </c>
      <c r="C165" s="25" t="s">
        <v>15</v>
      </c>
      <c r="D165" s="25" t="s">
        <v>166</v>
      </c>
      <c r="E165" s="25" t="s">
        <v>37</v>
      </c>
      <c r="F165" s="25" t="s">
        <v>18</v>
      </c>
      <c r="G165" s="19" t="s">
        <v>19</v>
      </c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>
        <v>0</v>
      </c>
      <c r="AA165" s="20">
        <v>0</v>
      </c>
      <c r="AB165" s="20">
        <v>0</v>
      </c>
      <c r="AC165" s="20">
        <v>0</v>
      </c>
      <c r="AD165" s="20">
        <v>0</v>
      </c>
      <c r="AE165" s="20">
        <v>0</v>
      </c>
      <c r="AF165" s="20">
        <v>0</v>
      </c>
      <c r="AG165" s="20">
        <v>0</v>
      </c>
      <c r="AH165" s="20"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20">
        <v>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20">
        <v>0</v>
      </c>
      <c r="AW165" s="20">
        <v>0</v>
      </c>
      <c r="AX165" s="20">
        <v>0</v>
      </c>
      <c r="AY165" s="20">
        <v>0</v>
      </c>
      <c r="AZ165" s="20">
        <v>0</v>
      </c>
      <c r="BA165" s="20">
        <v>0</v>
      </c>
      <c r="BB165" s="20">
        <v>0</v>
      </c>
      <c r="BC165" s="20">
        <v>0</v>
      </c>
      <c r="BD165" s="20">
        <v>0</v>
      </c>
      <c r="BE165" s="20">
        <v>0</v>
      </c>
      <c r="BF165" s="11"/>
      <c r="BG165" s="27"/>
      <c r="BH165" s="11"/>
      <c r="BI165" s="11"/>
      <c r="BJ165" s="11"/>
      <c r="BK165" s="11"/>
      <c r="BL165" s="11"/>
      <c r="BM165" s="11"/>
    </row>
    <row r="166" spans="1:65" x14ac:dyDescent="0.25">
      <c r="A166" s="23" t="s">
        <v>38</v>
      </c>
      <c r="B166" s="29" t="s">
        <v>39</v>
      </c>
      <c r="C166" s="25" t="s">
        <v>15</v>
      </c>
      <c r="D166" s="25" t="s">
        <v>166</v>
      </c>
      <c r="E166" s="25" t="s">
        <v>40</v>
      </c>
      <c r="F166" s="25" t="s">
        <v>18</v>
      </c>
      <c r="G166" s="19" t="s">
        <v>19</v>
      </c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>
        <v>0</v>
      </c>
      <c r="AA166" s="20">
        <v>0</v>
      </c>
      <c r="AB166" s="20">
        <v>0</v>
      </c>
      <c r="AC166" s="20">
        <v>0</v>
      </c>
      <c r="AD166" s="20">
        <v>0</v>
      </c>
      <c r="AE166" s="20">
        <v>0</v>
      </c>
      <c r="AF166" s="20">
        <v>0</v>
      </c>
      <c r="AG166" s="20">
        <v>0</v>
      </c>
      <c r="AH166" s="20">
        <v>0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20">
        <v>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20">
        <v>0</v>
      </c>
      <c r="AW166" s="20">
        <v>0</v>
      </c>
      <c r="AX166" s="20">
        <v>0</v>
      </c>
      <c r="AY166" s="20">
        <v>0</v>
      </c>
      <c r="AZ166" s="20">
        <v>0</v>
      </c>
      <c r="BA166" s="20">
        <v>0</v>
      </c>
      <c r="BB166" s="20">
        <v>0</v>
      </c>
      <c r="BC166" s="20">
        <v>0</v>
      </c>
      <c r="BD166" s="20">
        <v>0</v>
      </c>
      <c r="BE166" s="20">
        <v>0</v>
      </c>
      <c r="BF166" s="11"/>
      <c r="BG166" s="27"/>
      <c r="BH166" s="11"/>
      <c r="BI166" s="11"/>
      <c r="BJ166" s="11"/>
      <c r="BK166" s="11"/>
      <c r="BL166" s="11"/>
      <c r="BM166" s="11"/>
    </row>
    <row r="167" spans="1:65" x14ac:dyDescent="0.25">
      <c r="A167" s="23" t="s">
        <v>41</v>
      </c>
      <c r="B167" s="29" t="s">
        <v>42</v>
      </c>
      <c r="C167" s="25" t="s">
        <v>15</v>
      </c>
      <c r="D167" s="25" t="s">
        <v>166</v>
      </c>
      <c r="E167" s="25" t="s">
        <v>43</v>
      </c>
      <c r="F167" s="25" t="s">
        <v>18</v>
      </c>
      <c r="G167" s="19" t="s">
        <v>19</v>
      </c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>
        <v>0</v>
      </c>
      <c r="AA167" s="20">
        <v>0</v>
      </c>
      <c r="AB167" s="20">
        <v>0</v>
      </c>
      <c r="AC167" s="20">
        <v>0</v>
      </c>
      <c r="AD167" s="20">
        <v>0</v>
      </c>
      <c r="AE167" s="20">
        <v>0</v>
      </c>
      <c r="AF167" s="20">
        <v>0</v>
      </c>
      <c r="AG167" s="20">
        <v>0</v>
      </c>
      <c r="AH167" s="20">
        <v>0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20">
        <v>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20">
        <v>0</v>
      </c>
      <c r="AW167" s="20">
        <v>0</v>
      </c>
      <c r="AX167" s="20">
        <v>0</v>
      </c>
      <c r="AY167" s="20">
        <v>0</v>
      </c>
      <c r="AZ167" s="20">
        <v>0</v>
      </c>
      <c r="BA167" s="20">
        <v>-5.64</v>
      </c>
      <c r="BB167" s="20">
        <v>-49.13</v>
      </c>
      <c r="BC167" s="20">
        <v>-8.92</v>
      </c>
      <c r="BD167" s="20">
        <v>-35.89</v>
      </c>
      <c r="BE167" s="20">
        <v>-55.07</v>
      </c>
      <c r="BF167" s="11"/>
      <c r="BG167" s="27"/>
      <c r="BH167" s="11"/>
      <c r="BI167" s="11"/>
      <c r="BJ167" s="11"/>
      <c r="BK167" s="11"/>
      <c r="BL167" s="11"/>
      <c r="BM167" s="11"/>
    </row>
    <row r="168" spans="1:65" x14ac:dyDescent="0.25">
      <c r="A168" s="23" t="s">
        <v>44</v>
      </c>
      <c r="B168" s="29" t="s">
        <v>45</v>
      </c>
      <c r="C168" s="25" t="s">
        <v>15</v>
      </c>
      <c r="D168" s="25" t="s">
        <v>166</v>
      </c>
      <c r="E168" s="25" t="s">
        <v>46</v>
      </c>
      <c r="F168" s="25" t="s">
        <v>18</v>
      </c>
      <c r="G168" s="19" t="s">
        <v>19</v>
      </c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>
        <v>0</v>
      </c>
      <c r="AA168" s="20">
        <v>0</v>
      </c>
      <c r="AB168" s="20">
        <v>0</v>
      </c>
      <c r="AC168" s="20">
        <v>0</v>
      </c>
      <c r="AD168" s="20">
        <v>0</v>
      </c>
      <c r="AE168" s="20">
        <v>0</v>
      </c>
      <c r="AF168" s="20">
        <v>0</v>
      </c>
      <c r="AG168" s="20">
        <v>0</v>
      </c>
      <c r="AH168" s="20">
        <v>0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20">
        <v>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20">
        <v>0</v>
      </c>
      <c r="AW168" s="20">
        <v>0</v>
      </c>
      <c r="AX168" s="20">
        <v>0</v>
      </c>
      <c r="AY168" s="20">
        <v>0</v>
      </c>
      <c r="AZ168" s="20">
        <v>0</v>
      </c>
      <c r="BA168" s="20">
        <v>0</v>
      </c>
      <c r="BB168" s="20">
        <v>0</v>
      </c>
      <c r="BC168" s="20">
        <v>0</v>
      </c>
      <c r="BD168" s="20">
        <v>0</v>
      </c>
      <c r="BE168" s="20">
        <v>0</v>
      </c>
      <c r="BF168" s="11"/>
      <c r="BG168" s="27"/>
      <c r="BH168" s="11"/>
      <c r="BI168" s="11"/>
      <c r="BJ168" s="11"/>
      <c r="BK168" s="11"/>
      <c r="BL168" s="11"/>
      <c r="BM168" s="11"/>
    </row>
    <row r="169" spans="1:65" x14ac:dyDescent="0.25">
      <c r="A169" s="23" t="s">
        <v>47</v>
      </c>
      <c r="B169" s="29" t="s">
        <v>48</v>
      </c>
      <c r="C169" s="25" t="s">
        <v>15</v>
      </c>
      <c r="D169" s="25" t="s">
        <v>166</v>
      </c>
      <c r="E169" s="25" t="s">
        <v>49</v>
      </c>
      <c r="F169" s="25" t="s">
        <v>18</v>
      </c>
      <c r="G169" s="19" t="s">
        <v>19</v>
      </c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>
        <v>0</v>
      </c>
      <c r="AA169" s="20">
        <v>0</v>
      </c>
      <c r="AB169" s="20">
        <v>0</v>
      </c>
      <c r="AC169" s="20">
        <v>0</v>
      </c>
      <c r="AD169" s="20">
        <v>0</v>
      </c>
      <c r="AE169" s="20">
        <v>0</v>
      </c>
      <c r="AF169" s="20">
        <v>0</v>
      </c>
      <c r="AG169" s="20">
        <v>0</v>
      </c>
      <c r="AH169" s="20">
        <v>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20">
        <v>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20">
        <v>0</v>
      </c>
      <c r="AW169" s="20">
        <v>0</v>
      </c>
      <c r="AX169" s="20">
        <v>0</v>
      </c>
      <c r="AY169" s="20">
        <v>0</v>
      </c>
      <c r="AZ169" s="20">
        <v>0</v>
      </c>
      <c r="BA169" s="20">
        <v>0</v>
      </c>
      <c r="BB169" s="20">
        <v>0</v>
      </c>
      <c r="BC169" s="20">
        <v>0</v>
      </c>
      <c r="BD169" s="20">
        <v>0</v>
      </c>
      <c r="BE169" s="20">
        <v>0</v>
      </c>
      <c r="BF169" s="11"/>
      <c r="BG169" s="27"/>
      <c r="BH169" s="11"/>
      <c r="BI169" s="11"/>
      <c r="BJ169" s="11"/>
      <c r="BK169" s="11"/>
      <c r="BL169" s="11"/>
      <c r="BM169" s="11"/>
    </row>
    <row r="170" spans="1:65" x14ac:dyDescent="0.25">
      <c r="A170" s="23" t="s">
        <v>50</v>
      </c>
      <c r="B170" s="29" t="s">
        <v>51</v>
      </c>
      <c r="C170" s="25" t="s">
        <v>15</v>
      </c>
      <c r="D170" s="25" t="s">
        <v>166</v>
      </c>
      <c r="E170" s="25" t="s">
        <v>52</v>
      </c>
      <c r="F170" s="25" t="s">
        <v>18</v>
      </c>
      <c r="G170" s="19" t="s">
        <v>19</v>
      </c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>
        <v>0</v>
      </c>
      <c r="AA170" s="20">
        <v>0</v>
      </c>
      <c r="AB170" s="20">
        <v>0</v>
      </c>
      <c r="AC170" s="20">
        <v>0</v>
      </c>
      <c r="AD170" s="20">
        <v>0</v>
      </c>
      <c r="AE170" s="20">
        <v>0</v>
      </c>
      <c r="AF170" s="20">
        <v>0</v>
      </c>
      <c r="AG170" s="20">
        <v>0</v>
      </c>
      <c r="AH170" s="20">
        <v>1.49</v>
      </c>
      <c r="AI170" s="20">
        <v>29.75</v>
      </c>
      <c r="AJ170" s="20">
        <v>0.59</v>
      </c>
      <c r="AK170" s="20">
        <v>1.2</v>
      </c>
      <c r="AL170" s="20">
        <v>0</v>
      </c>
      <c r="AM170" s="20">
        <v>0</v>
      </c>
      <c r="AN170" s="20">
        <v>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20">
        <v>0</v>
      </c>
      <c r="AW170" s="20">
        <v>0</v>
      </c>
      <c r="AX170" s="20">
        <v>0</v>
      </c>
      <c r="AY170" s="20">
        <v>0</v>
      </c>
      <c r="AZ170" s="20">
        <v>0</v>
      </c>
      <c r="BA170" s="20">
        <v>0</v>
      </c>
      <c r="BB170" s="20">
        <v>0</v>
      </c>
      <c r="BC170" s="20">
        <v>0</v>
      </c>
      <c r="BD170" s="20">
        <v>0</v>
      </c>
      <c r="BE170" s="20">
        <v>0</v>
      </c>
      <c r="BF170" s="26"/>
      <c r="BG170" s="27"/>
      <c r="BH170" s="26"/>
      <c r="BI170" s="26"/>
      <c r="BJ170" s="26"/>
      <c r="BK170" s="26"/>
      <c r="BL170" s="26"/>
      <c r="BM170" s="26"/>
    </row>
    <row r="171" spans="1:65" x14ac:dyDescent="0.25">
      <c r="A171" s="23" t="s">
        <v>53</v>
      </c>
      <c r="B171" s="29" t="s">
        <v>53</v>
      </c>
      <c r="C171" s="25" t="s">
        <v>15</v>
      </c>
      <c r="D171" s="25" t="s">
        <v>166</v>
      </c>
      <c r="E171" s="25" t="s">
        <v>54</v>
      </c>
      <c r="F171" s="25" t="s">
        <v>18</v>
      </c>
      <c r="G171" s="19" t="s">
        <v>19</v>
      </c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>
        <v>0</v>
      </c>
      <c r="AA171" s="20">
        <v>0</v>
      </c>
      <c r="AB171" s="20">
        <v>0</v>
      </c>
      <c r="AC171" s="20">
        <v>0</v>
      </c>
      <c r="AD171" s="20">
        <v>0</v>
      </c>
      <c r="AE171" s="20">
        <v>0</v>
      </c>
      <c r="AF171" s="20">
        <v>0</v>
      </c>
      <c r="AG171" s="20">
        <v>0</v>
      </c>
      <c r="AH171" s="20">
        <v>0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20">
        <v>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20">
        <v>0</v>
      </c>
      <c r="AW171" s="20">
        <v>0</v>
      </c>
      <c r="AX171" s="20">
        <v>0</v>
      </c>
      <c r="AY171" s="20">
        <v>0</v>
      </c>
      <c r="AZ171" s="20">
        <v>0</v>
      </c>
      <c r="BA171" s="20">
        <v>0</v>
      </c>
      <c r="BB171" s="20">
        <v>0</v>
      </c>
      <c r="BC171" s="20">
        <v>0</v>
      </c>
      <c r="BD171" s="20">
        <v>0</v>
      </c>
      <c r="BE171" s="20">
        <v>0</v>
      </c>
      <c r="BF171" s="11"/>
      <c r="BG171" s="27"/>
      <c r="BH171" s="11"/>
      <c r="BI171" s="11"/>
      <c r="BJ171" s="11"/>
      <c r="BK171" s="11"/>
      <c r="BL171" s="11"/>
      <c r="BM171" s="11"/>
    </row>
    <row r="172" spans="1:65" x14ac:dyDescent="0.25">
      <c r="A172" s="23" t="s">
        <v>171</v>
      </c>
      <c r="B172" s="31" t="s">
        <v>172</v>
      </c>
      <c r="C172" s="25" t="s">
        <v>15</v>
      </c>
      <c r="D172" s="25" t="s">
        <v>166</v>
      </c>
      <c r="E172" s="25" t="s">
        <v>173</v>
      </c>
      <c r="F172" s="25" t="s">
        <v>18</v>
      </c>
      <c r="G172" s="19" t="s">
        <v>19</v>
      </c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 t="s">
        <v>76</v>
      </c>
      <c r="AA172" s="20" t="s">
        <v>76</v>
      </c>
      <c r="AB172" s="20" t="s">
        <v>76</v>
      </c>
      <c r="AC172" s="20" t="s">
        <v>76</v>
      </c>
      <c r="AD172" s="20" t="s">
        <v>76</v>
      </c>
      <c r="AE172" s="20" t="s">
        <v>76</v>
      </c>
      <c r="AF172" s="20" t="s">
        <v>76</v>
      </c>
      <c r="AG172" s="20" t="s">
        <v>76</v>
      </c>
      <c r="AH172" s="20" t="s">
        <v>76</v>
      </c>
      <c r="AI172" s="20" t="s">
        <v>76</v>
      </c>
      <c r="AJ172" s="20" t="s">
        <v>76</v>
      </c>
      <c r="AK172" s="20" t="s">
        <v>76</v>
      </c>
      <c r="AL172" s="20" t="s">
        <v>76</v>
      </c>
      <c r="AM172" s="20" t="s">
        <v>76</v>
      </c>
      <c r="AN172" s="20" t="s">
        <v>76</v>
      </c>
      <c r="AO172" s="20" t="s">
        <v>76</v>
      </c>
      <c r="AP172" s="20" t="s">
        <v>76</v>
      </c>
      <c r="AQ172" s="20" t="s">
        <v>76</v>
      </c>
      <c r="AR172" s="20" t="s">
        <v>76</v>
      </c>
      <c r="AS172" s="20" t="s">
        <v>76</v>
      </c>
      <c r="AT172" s="20" t="s">
        <v>76</v>
      </c>
      <c r="AU172" s="20" t="s">
        <v>76</v>
      </c>
      <c r="AV172" s="20" t="s">
        <v>76</v>
      </c>
      <c r="AW172" s="20" t="s">
        <v>76</v>
      </c>
      <c r="AX172" s="20">
        <v>5.17</v>
      </c>
      <c r="AY172" s="20">
        <v>6.89</v>
      </c>
      <c r="AZ172" s="20">
        <v>37.200000000000003</v>
      </c>
      <c r="BA172" s="20">
        <v>57.24</v>
      </c>
      <c r="BB172" s="20">
        <v>65.91</v>
      </c>
      <c r="BC172" s="20">
        <v>-116.34</v>
      </c>
      <c r="BD172" s="20">
        <v>-875.76</v>
      </c>
      <c r="BE172" s="20">
        <v>8.33</v>
      </c>
      <c r="BF172" s="11"/>
      <c r="BG172" s="27"/>
      <c r="BH172" s="11"/>
      <c r="BI172" s="11"/>
      <c r="BJ172" s="11"/>
      <c r="BK172" s="11"/>
      <c r="BL172" s="11"/>
      <c r="BM172" s="11"/>
    </row>
    <row r="173" spans="1:65" x14ac:dyDescent="0.25">
      <c r="A173" s="23" t="s">
        <v>55</v>
      </c>
      <c r="B173" s="29" t="s">
        <v>174</v>
      </c>
      <c r="C173" s="25" t="s">
        <v>15</v>
      </c>
      <c r="D173" s="25" t="s">
        <v>166</v>
      </c>
      <c r="E173" s="25" t="s">
        <v>57</v>
      </c>
      <c r="F173" s="25" t="s">
        <v>18</v>
      </c>
      <c r="G173" s="19" t="s">
        <v>19</v>
      </c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>
        <v>0</v>
      </c>
      <c r="AA173" s="20">
        <v>0</v>
      </c>
      <c r="AB173" s="20">
        <v>0</v>
      </c>
      <c r="AC173" s="20">
        <v>0</v>
      </c>
      <c r="AD173" s="20">
        <v>0</v>
      </c>
      <c r="AE173" s="20">
        <v>0</v>
      </c>
      <c r="AF173" s="20">
        <v>0</v>
      </c>
      <c r="AG173" s="20">
        <v>0</v>
      </c>
      <c r="AH173" s="20">
        <v>0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20">
        <v>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20">
        <v>0</v>
      </c>
      <c r="AW173" s="20">
        <v>0</v>
      </c>
      <c r="AX173" s="20">
        <v>0</v>
      </c>
      <c r="AY173" s="20">
        <v>0</v>
      </c>
      <c r="AZ173" s="20">
        <v>0</v>
      </c>
      <c r="BA173" s="20">
        <v>0</v>
      </c>
      <c r="BB173" s="20">
        <v>0</v>
      </c>
      <c r="BC173" s="20">
        <v>0</v>
      </c>
      <c r="BD173" s="20">
        <v>0</v>
      </c>
      <c r="BE173" s="20">
        <v>0</v>
      </c>
      <c r="BF173" s="11"/>
      <c r="BG173" s="27"/>
      <c r="BH173" s="11"/>
      <c r="BI173" s="11"/>
      <c r="BJ173" s="11"/>
      <c r="BK173" s="11"/>
      <c r="BL173" s="11"/>
      <c r="BM173" s="11"/>
    </row>
    <row r="174" spans="1:65" x14ac:dyDescent="0.25">
      <c r="A174" s="23" t="s">
        <v>58</v>
      </c>
      <c r="B174" s="29" t="s">
        <v>175</v>
      </c>
      <c r="C174" s="25" t="s">
        <v>15</v>
      </c>
      <c r="D174" s="25" t="s">
        <v>166</v>
      </c>
      <c r="E174" s="25" t="s">
        <v>60</v>
      </c>
      <c r="F174" s="25" t="s">
        <v>18</v>
      </c>
      <c r="G174" s="19" t="s">
        <v>19</v>
      </c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20">
        <v>0</v>
      </c>
      <c r="AF174" s="20">
        <v>0</v>
      </c>
      <c r="AG174" s="20">
        <v>0</v>
      </c>
      <c r="AH174" s="20">
        <v>0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20">
        <v>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20">
        <v>0</v>
      </c>
      <c r="AW174" s="20">
        <v>0</v>
      </c>
      <c r="AX174" s="20">
        <v>0</v>
      </c>
      <c r="AY174" s="20">
        <v>0</v>
      </c>
      <c r="AZ174" s="20">
        <v>0</v>
      </c>
      <c r="BA174" s="20">
        <v>0</v>
      </c>
      <c r="BB174" s="20">
        <v>0</v>
      </c>
      <c r="BC174" s="20">
        <v>0</v>
      </c>
      <c r="BD174" s="20">
        <v>0</v>
      </c>
      <c r="BE174" s="20">
        <v>0</v>
      </c>
      <c r="BF174" s="11"/>
      <c r="BG174" s="27"/>
      <c r="BH174" s="11"/>
      <c r="BI174" s="11"/>
      <c r="BJ174" s="11"/>
      <c r="BK174" s="11"/>
      <c r="BL174" s="11"/>
      <c r="BM174" s="11"/>
    </row>
    <row r="175" spans="1:65" x14ac:dyDescent="0.25">
      <c r="A175" s="23" t="s">
        <v>61</v>
      </c>
      <c r="B175" s="29" t="s">
        <v>61</v>
      </c>
      <c r="C175" s="25" t="s">
        <v>15</v>
      </c>
      <c r="D175" s="25" t="s">
        <v>166</v>
      </c>
      <c r="E175" s="25" t="s">
        <v>63</v>
      </c>
      <c r="F175" s="25" t="s">
        <v>18</v>
      </c>
      <c r="G175" s="19" t="s">
        <v>19</v>
      </c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>
        <v>0</v>
      </c>
      <c r="AA175" s="20">
        <v>0</v>
      </c>
      <c r="AB175" s="20">
        <v>0</v>
      </c>
      <c r="AC175" s="20">
        <v>0</v>
      </c>
      <c r="AD175" s="20">
        <v>0</v>
      </c>
      <c r="AE175" s="20">
        <v>0</v>
      </c>
      <c r="AF175" s="20">
        <v>0</v>
      </c>
      <c r="AG175" s="20">
        <v>0</v>
      </c>
      <c r="AH175" s="20">
        <v>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20">
        <v>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-3.93</v>
      </c>
      <c r="AV175" s="20">
        <v>-32.75</v>
      </c>
      <c r="AW175" s="20">
        <v>-3.08</v>
      </c>
      <c r="AX175" s="20">
        <v>-3.48</v>
      </c>
      <c r="AY175" s="20">
        <v>-39.840000000000003</v>
      </c>
      <c r="AZ175" s="20">
        <v>-55.76</v>
      </c>
      <c r="BA175" s="20">
        <v>-41.78</v>
      </c>
      <c r="BB175" s="20">
        <v>-121.7</v>
      </c>
      <c r="BC175" s="20">
        <v>-58.53</v>
      </c>
      <c r="BD175" s="20">
        <v>-248.48</v>
      </c>
      <c r="BE175" s="20">
        <v>-535.57000000000005</v>
      </c>
      <c r="BF175" s="11"/>
      <c r="BG175" s="27"/>
      <c r="BH175" s="11"/>
      <c r="BI175" s="11"/>
      <c r="BJ175" s="11"/>
      <c r="BK175" s="11"/>
      <c r="BL175" s="11"/>
      <c r="BM175" s="11"/>
    </row>
    <row r="176" spans="1:65" x14ac:dyDescent="0.25">
      <c r="A176" s="23" t="s">
        <v>64</v>
      </c>
      <c r="B176" s="29" t="s">
        <v>64</v>
      </c>
      <c r="C176" s="25" t="s">
        <v>15</v>
      </c>
      <c r="D176" s="25" t="s">
        <v>166</v>
      </c>
      <c r="E176" s="25" t="s">
        <v>66</v>
      </c>
      <c r="F176" s="25" t="s">
        <v>18</v>
      </c>
      <c r="G176" s="19" t="s">
        <v>19</v>
      </c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>
        <v>0</v>
      </c>
      <c r="AA176" s="20">
        <v>0</v>
      </c>
      <c r="AB176" s="20">
        <v>0</v>
      </c>
      <c r="AC176" s="20">
        <v>0</v>
      </c>
      <c r="AD176" s="20">
        <v>0</v>
      </c>
      <c r="AE176" s="20">
        <v>0</v>
      </c>
      <c r="AF176" s="20">
        <v>0</v>
      </c>
      <c r="AG176" s="20">
        <v>0</v>
      </c>
      <c r="AH176" s="20">
        <v>0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20">
        <v>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88.35</v>
      </c>
      <c r="AV176" s="20">
        <v>142.66</v>
      </c>
      <c r="AW176" s="20">
        <v>-2.91</v>
      </c>
      <c r="AX176" s="20">
        <v>-356.05</v>
      </c>
      <c r="AY176" s="20">
        <v>33.42</v>
      </c>
      <c r="AZ176" s="20">
        <v>-105.73</v>
      </c>
      <c r="BA176" s="20">
        <v>71.41</v>
      </c>
      <c r="BB176" s="20">
        <v>-39.31</v>
      </c>
      <c r="BC176" s="20">
        <v>-18.14</v>
      </c>
      <c r="BD176" s="20">
        <v>541.27</v>
      </c>
      <c r="BE176" s="20">
        <v>-426.27</v>
      </c>
      <c r="BF176" s="11"/>
      <c r="BG176" s="27"/>
      <c r="BH176" s="11"/>
      <c r="BI176" s="11"/>
      <c r="BJ176" s="11"/>
      <c r="BK176" s="11"/>
      <c r="BL176" s="11"/>
      <c r="BM176" s="11"/>
    </row>
    <row r="177" spans="1:65" x14ac:dyDescent="0.25">
      <c r="A177" s="23" t="s">
        <v>68</v>
      </c>
      <c r="B177" s="29" t="s">
        <v>176</v>
      </c>
      <c r="C177" s="25" t="s">
        <v>15</v>
      </c>
      <c r="D177" s="25" t="s">
        <v>166</v>
      </c>
      <c r="E177" s="25" t="s">
        <v>70</v>
      </c>
      <c r="F177" s="25" t="s">
        <v>18</v>
      </c>
      <c r="G177" s="19" t="s">
        <v>19</v>
      </c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>
        <v>0</v>
      </c>
      <c r="AA177" s="20">
        <v>0</v>
      </c>
      <c r="AB177" s="20">
        <v>0</v>
      </c>
      <c r="AC177" s="20">
        <v>0</v>
      </c>
      <c r="AD177" s="20">
        <v>0</v>
      </c>
      <c r="AE177" s="20">
        <v>0</v>
      </c>
      <c r="AF177" s="20">
        <v>0</v>
      </c>
      <c r="AG177" s="20">
        <v>0</v>
      </c>
      <c r="AH177" s="20">
        <v>0</v>
      </c>
      <c r="AI177" s="20">
        <v>0</v>
      </c>
      <c r="AJ177" s="20">
        <v>0.15</v>
      </c>
      <c r="AK177" s="20">
        <v>0.66</v>
      </c>
      <c r="AL177" s="20">
        <v>0.44</v>
      </c>
      <c r="AM177" s="20">
        <v>0.24</v>
      </c>
      <c r="AN177" s="20">
        <v>0.26</v>
      </c>
      <c r="AO177" s="20">
        <v>0.19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20">
        <v>0</v>
      </c>
      <c r="AW177" s="20">
        <v>0</v>
      </c>
      <c r="AX177" s="20">
        <v>0</v>
      </c>
      <c r="AY177" s="20">
        <v>0</v>
      </c>
      <c r="AZ177" s="20">
        <v>0</v>
      </c>
      <c r="BA177" s="20">
        <v>0</v>
      </c>
      <c r="BB177" s="20">
        <v>0</v>
      </c>
      <c r="BC177" s="20">
        <v>0</v>
      </c>
      <c r="BD177" s="20">
        <v>0</v>
      </c>
      <c r="BE177" s="20">
        <v>0</v>
      </c>
      <c r="BF177" s="11"/>
      <c r="BG177" s="27"/>
      <c r="BH177" s="11"/>
      <c r="BI177" s="11"/>
      <c r="BJ177" s="11"/>
      <c r="BK177" s="11"/>
      <c r="BL177" s="11"/>
      <c r="BM177" s="11"/>
    </row>
    <row r="178" spans="1:65" x14ac:dyDescent="0.25">
      <c r="A178" s="23" t="s">
        <v>71</v>
      </c>
      <c r="B178" s="29" t="s">
        <v>177</v>
      </c>
      <c r="C178" s="25" t="s">
        <v>15</v>
      </c>
      <c r="D178" s="25" t="s">
        <v>166</v>
      </c>
      <c r="E178" s="25" t="s">
        <v>73</v>
      </c>
      <c r="F178" s="25" t="s">
        <v>18</v>
      </c>
      <c r="G178" s="19" t="s">
        <v>19</v>
      </c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0</v>
      </c>
      <c r="AG178" s="20">
        <v>0</v>
      </c>
      <c r="AH178" s="20">
        <v>0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20">
        <v>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</v>
      </c>
      <c r="AU178" s="20">
        <v>0</v>
      </c>
      <c r="AV178" s="20">
        <v>0</v>
      </c>
      <c r="AW178" s="20">
        <v>0</v>
      </c>
      <c r="AX178" s="20">
        <v>0</v>
      </c>
      <c r="AY178" s="20">
        <v>0</v>
      </c>
      <c r="AZ178" s="20">
        <v>0</v>
      </c>
      <c r="BA178" s="20">
        <v>0</v>
      </c>
      <c r="BB178" s="20">
        <v>0</v>
      </c>
      <c r="BC178" s="20">
        <v>0</v>
      </c>
      <c r="BD178" s="20">
        <v>0</v>
      </c>
      <c r="BE178" s="20">
        <v>0</v>
      </c>
      <c r="BF178" s="11"/>
      <c r="BG178" s="27"/>
      <c r="BH178" s="11"/>
      <c r="BI178" s="11"/>
      <c r="BJ178" s="11"/>
      <c r="BK178" s="11"/>
      <c r="BL178" s="11"/>
      <c r="BM178" s="11"/>
    </row>
    <row r="179" spans="1:65" x14ac:dyDescent="0.25">
      <c r="A179" s="23" t="s">
        <v>136</v>
      </c>
      <c r="B179" s="29" t="s">
        <v>137</v>
      </c>
      <c r="C179" s="25" t="s">
        <v>15</v>
      </c>
      <c r="D179" s="25" t="s">
        <v>166</v>
      </c>
      <c r="E179" s="25" t="s">
        <v>138</v>
      </c>
      <c r="F179" s="25" t="s">
        <v>18</v>
      </c>
      <c r="G179" s="19" t="s">
        <v>19</v>
      </c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>
        <v>0</v>
      </c>
      <c r="AA179" s="20">
        <v>0</v>
      </c>
      <c r="AB179" s="20">
        <v>0</v>
      </c>
      <c r="AC179" s="20">
        <v>0</v>
      </c>
      <c r="AD179" s="20">
        <v>0</v>
      </c>
      <c r="AE179" s="20">
        <v>0</v>
      </c>
      <c r="AF179" s="20">
        <v>0</v>
      </c>
      <c r="AG179" s="20">
        <v>0</v>
      </c>
      <c r="AH179" s="20">
        <v>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20">
        <v>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20">
        <v>0</v>
      </c>
      <c r="AW179" s="20">
        <v>0</v>
      </c>
      <c r="AX179" s="20">
        <v>0</v>
      </c>
      <c r="AY179" s="20">
        <v>0</v>
      </c>
      <c r="AZ179" s="20">
        <v>0</v>
      </c>
      <c r="BA179" s="20">
        <v>0</v>
      </c>
      <c r="BB179" s="20">
        <v>0</v>
      </c>
      <c r="BC179" s="20">
        <v>0</v>
      </c>
      <c r="BD179" s="20">
        <v>0</v>
      </c>
      <c r="BE179" s="20">
        <v>0</v>
      </c>
      <c r="BF179" s="11"/>
      <c r="BG179" s="22"/>
      <c r="BH179" s="11"/>
      <c r="BI179" s="11"/>
      <c r="BJ179" s="11"/>
      <c r="BK179" s="11"/>
      <c r="BL179" s="11"/>
      <c r="BM179" s="11"/>
    </row>
    <row r="180" spans="1:65" x14ac:dyDescent="0.25">
      <c r="A180" s="23" t="s">
        <v>139</v>
      </c>
      <c r="B180" s="29" t="s">
        <v>140</v>
      </c>
      <c r="C180" s="25" t="s">
        <v>15</v>
      </c>
      <c r="D180" s="25" t="s">
        <v>166</v>
      </c>
      <c r="E180" s="25" t="s">
        <v>141</v>
      </c>
      <c r="F180" s="25" t="s">
        <v>18</v>
      </c>
      <c r="G180" s="19" t="s">
        <v>19</v>
      </c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>
        <v>0</v>
      </c>
      <c r="AA180" s="20">
        <v>0</v>
      </c>
      <c r="AB180" s="20">
        <v>0</v>
      </c>
      <c r="AC180" s="20">
        <v>0</v>
      </c>
      <c r="AD180" s="20">
        <v>0</v>
      </c>
      <c r="AE180" s="20">
        <v>0</v>
      </c>
      <c r="AF180" s="20">
        <v>0</v>
      </c>
      <c r="AG180" s="20">
        <v>0</v>
      </c>
      <c r="AH180" s="20">
        <v>0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20">
        <v>0</v>
      </c>
      <c r="AO180" s="20">
        <v>0.08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20">
        <v>0</v>
      </c>
      <c r="AW180" s="20">
        <v>0</v>
      </c>
      <c r="AX180" s="20">
        <v>0</v>
      </c>
      <c r="AY180" s="20">
        <v>0</v>
      </c>
      <c r="AZ180" s="20">
        <v>0</v>
      </c>
      <c r="BA180" s="20">
        <v>0</v>
      </c>
      <c r="BB180" s="20">
        <v>0</v>
      </c>
      <c r="BC180" s="20">
        <v>0</v>
      </c>
      <c r="BD180" s="20">
        <v>0</v>
      </c>
      <c r="BE180" s="20">
        <v>0</v>
      </c>
      <c r="BF180" s="11"/>
      <c r="BG180" s="22"/>
      <c r="BH180" s="11"/>
      <c r="BI180" s="11"/>
      <c r="BJ180" s="11"/>
      <c r="BK180" s="11"/>
      <c r="BL180" s="11"/>
      <c r="BM180" s="11"/>
    </row>
    <row r="181" spans="1:65" x14ac:dyDescent="0.25">
      <c r="A181" s="23" t="s">
        <v>178</v>
      </c>
      <c r="B181" s="29" t="s">
        <v>179</v>
      </c>
      <c r="C181" s="25" t="s">
        <v>15</v>
      </c>
      <c r="D181" s="25" t="s">
        <v>166</v>
      </c>
      <c r="E181" s="25" t="s">
        <v>180</v>
      </c>
      <c r="F181" s="25" t="s">
        <v>18</v>
      </c>
      <c r="G181" s="19" t="s">
        <v>19</v>
      </c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>
        <v>0</v>
      </c>
      <c r="AA181" s="20">
        <v>0</v>
      </c>
      <c r="AB181" s="20">
        <v>0</v>
      </c>
      <c r="AC181" s="20">
        <v>0</v>
      </c>
      <c r="AD181" s="20">
        <v>0</v>
      </c>
      <c r="AE181" s="20">
        <v>0</v>
      </c>
      <c r="AF181" s="20">
        <v>0</v>
      </c>
      <c r="AG181" s="20">
        <v>0</v>
      </c>
      <c r="AH181" s="20">
        <v>0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20">
        <v>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20">
        <v>0</v>
      </c>
      <c r="AW181" s="20">
        <v>0</v>
      </c>
      <c r="AX181" s="20">
        <v>0</v>
      </c>
      <c r="AY181" s="20">
        <v>0</v>
      </c>
      <c r="AZ181" s="20">
        <v>0</v>
      </c>
      <c r="BA181" s="20">
        <v>0</v>
      </c>
      <c r="BB181" s="20">
        <v>0</v>
      </c>
      <c r="BC181" s="20">
        <v>0</v>
      </c>
      <c r="BD181" s="20">
        <v>0</v>
      </c>
      <c r="BE181" s="20">
        <v>0</v>
      </c>
      <c r="BF181" s="11"/>
      <c r="BG181" s="22"/>
      <c r="BH181" s="11"/>
      <c r="BI181" s="11"/>
      <c r="BJ181" s="11"/>
      <c r="BK181" s="11"/>
      <c r="BL181" s="11"/>
      <c r="BM181" s="11"/>
    </row>
    <row r="182" spans="1:65" ht="15.75" x14ac:dyDescent="0.25">
      <c r="A182" s="38" t="s">
        <v>181</v>
      </c>
      <c r="B182" s="39" t="s">
        <v>182</v>
      </c>
      <c r="C182" s="40"/>
      <c r="D182" s="40"/>
      <c r="E182" s="40"/>
      <c r="F182" s="40"/>
      <c r="G182" s="41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 t="s">
        <v>76</v>
      </c>
      <c r="AA182" s="10" t="s">
        <v>76</v>
      </c>
      <c r="AB182" s="10" t="s">
        <v>76</v>
      </c>
      <c r="AC182" s="10" t="s">
        <v>76</v>
      </c>
      <c r="AD182" s="10" t="s">
        <v>76</v>
      </c>
      <c r="AE182" s="10" t="s">
        <v>76</v>
      </c>
      <c r="AF182" s="10" t="s">
        <v>76</v>
      </c>
      <c r="AG182" s="10" t="s">
        <v>76</v>
      </c>
      <c r="AH182" s="10" t="s">
        <v>76</v>
      </c>
      <c r="AI182" s="10" t="s">
        <v>76</v>
      </c>
      <c r="AJ182" s="10" t="s">
        <v>76</v>
      </c>
      <c r="AK182" s="10" t="s">
        <v>76</v>
      </c>
      <c r="AL182" s="10" t="s">
        <v>76</v>
      </c>
      <c r="AM182" s="10" t="s">
        <v>76</v>
      </c>
      <c r="AN182" s="10" t="s">
        <v>76</v>
      </c>
      <c r="AO182" s="10" t="s">
        <v>76</v>
      </c>
      <c r="AP182" s="10" t="s">
        <v>76</v>
      </c>
      <c r="AQ182" s="10" t="s">
        <v>76</v>
      </c>
      <c r="AR182" s="10" t="s">
        <v>76</v>
      </c>
      <c r="AS182" s="10" t="s">
        <v>76</v>
      </c>
      <c r="AT182" s="10" t="s">
        <v>76</v>
      </c>
      <c r="AU182" s="10" t="s">
        <v>76</v>
      </c>
      <c r="AV182" s="10" t="s">
        <v>76</v>
      </c>
      <c r="AW182" s="10" t="s">
        <v>76</v>
      </c>
      <c r="AX182" s="10" t="s">
        <v>76</v>
      </c>
      <c r="AY182" s="10" t="s">
        <v>76</v>
      </c>
      <c r="AZ182" s="10" t="s">
        <v>76</v>
      </c>
      <c r="BA182" s="10" t="s">
        <v>76</v>
      </c>
      <c r="BB182" s="10" t="s">
        <v>76</v>
      </c>
      <c r="BC182" s="10" t="s">
        <v>76</v>
      </c>
      <c r="BD182" s="10" t="s">
        <v>76</v>
      </c>
      <c r="BE182" s="10" t="s">
        <v>76</v>
      </c>
      <c r="BF182" s="11"/>
      <c r="BG182" s="42"/>
      <c r="BH182" s="11"/>
      <c r="BI182" s="11"/>
      <c r="BJ182" s="11"/>
      <c r="BK182" s="11"/>
      <c r="BL182" s="11"/>
      <c r="BM182" s="11"/>
    </row>
    <row r="183" spans="1:65" x14ac:dyDescent="0.25">
      <c r="A183" s="13" t="s">
        <v>183</v>
      </c>
      <c r="B183" s="33" t="s">
        <v>184</v>
      </c>
      <c r="C183" s="18"/>
      <c r="D183" s="18"/>
      <c r="E183" s="18"/>
      <c r="F183" s="18"/>
      <c r="G183" s="19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 t="s">
        <v>76</v>
      </c>
      <c r="AA183" s="20" t="s">
        <v>76</v>
      </c>
      <c r="AB183" s="20" t="s">
        <v>76</v>
      </c>
      <c r="AC183" s="20" t="s">
        <v>76</v>
      </c>
      <c r="AD183" s="20" t="s">
        <v>76</v>
      </c>
      <c r="AE183" s="20" t="s">
        <v>76</v>
      </c>
      <c r="AF183" s="20" t="s">
        <v>76</v>
      </c>
      <c r="AG183" s="20" t="s">
        <v>76</v>
      </c>
      <c r="AH183" s="20" t="s">
        <v>76</v>
      </c>
      <c r="AI183" s="20" t="s">
        <v>76</v>
      </c>
      <c r="AJ183" s="20" t="s">
        <v>76</v>
      </c>
      <c r="AK183" s="20" t="s">
        <v>76</v>
      </c>
      <c r="AL183" s="20" t="s">
        <v>76</v>
      </c>
      <c r="AM183" s="20" t="s">
        <v>76</v>
      </c>
      <c r="AN183" s="20" t="s">
        <v>76</v>
      </c>
      <c r="AO183" s="20" t="s">
        <v>76</v>
      </c>
      <c r="AP183" s="20" t="s">
        <v>76</v>
      </c>
      <c r="AQ183" s="20" t="s">
        <v>76</v>
      </c>
      <c r="AR183" s="20" t="s">
        <v>76</v>
      </c>
      <c r="AS183" s="20" t="s">
        <v>76</v>
      </c>
      <c r="AT183" s="20" t="s">
        <v>76</v>
      </c>
      <c r="AU183" s="20" t="s">
        <v>76</v>
      </c>
      <c r="AV183" s="20" t="s">
        <v>76</v>
      </c>
      <c r="AW183" s="20" t="s">
        <v>76</v>
      </c>
      <c r="AX183" s="20" t="s">
        <v>76</v>
      </c>
      <c r="AY183" s="20" t="s">
        <v>76</v>
      </c>
      <c r="AZ183" s="20" t="s">
        <v>76</v>
      </c>
      <c r="BA183" s="20" t="s">
        <v>76</v>
      </c>
      <c r="BB183" s="20" t="s">
        <v>76</v>
      </c>
      <c r="BC183" s="20" t="s">
        <v>76</v>
      </c>
      <c r="BD183" s="20" t="s">
        <v>76</v>
      </c>
      <c r="BE183" s="20" t="s">
        <v>76</v>
      </c>
      <c r="BF183" s="11"/>
      <c r="BG183" s="12"/>
      <c r="BH183" s="11"/>
      <c r="BI183" s="11"/>
      <c r="BJ183" s="11"/>
      <c r="BK183" s="11"/>
      <c r="BL183" s="11"/>
      <c r="BM183" s="11"/>
    </row>
    <row r="184" spans="1:65" x14ac:dyDescent="0.25">
      <c r="A184" s="16" t="s">
        <v>185</v>
      </c>
      <c r="B184" s="29" t="s">
        <v>186</v>
      </c>
      <c r="C184" s="18"/>
      <c r="D184" s="18"/>
      <c r="E184" s="18"/>
      <c r="F184" s="18"/>
      <c r="G184" s="19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 t="s">
        <v>76</v>
      </c>
      <c r="AA184" s="20" t="s">
        <v>76</v>
      </c>
      <c r="AB184" s="20" t="s">
        <v>76</v>
      </c>
      <c r="AC184" s="20" t="s">
        <v>76</v>
      </c>
      <c r="AD184" s="20" t="s">
        <v>76</v>
      </c>
      <c r="AE184" s="20" t="s">
        <v>76</v>
      </c>
      <c r="AF184" s="20" t="s">
        <v>76</v>
      </c>
      <c r="AG184" s="20" t="s">
        <v>76</v>
      </c>
      <c r="AH184" s="20" t="s">
        <v>76</v>
      </c>
      <c r="AI184" s="20" t="s">
        <v>76</v>
      </c>
      <c r="AJ184" s="20" t="s">
        <v>76</v>
      </c>
      <c r="AK184" s="20" t="s">
        <v>76</v>
      </c>
      <c r="AL184" s="20" t="s">
        <v>76</v>
      </c>
      <c r="AM184" s="20" t="s">
        <v>76</v>
      </c>
      <c r="AN184" s="20" t="s">
        <v>76</v>
      </c>
      <c r="AO184" s="20" t="s">
        <v>76</v>
      </c>
      <c r="AP184" s="20" t="s">
        <v>76</v>
      </c>
      <c r="AQ184" s="20" t="s">
        <v>76</v>
      </c>
      <c r="AR184" s="20" t="s">
        <v>76</v>
      </c>
      <c r="AS184" s="20" t="s">
        <v>76</v>
      </c>
      <c r="AT184" s="20" t="s">
        <v>76</v>
      </c>
      <c r="AU184" s="20" t="s">
        <v>76</v>
      </c>
      <c r="AV184" s="20" t="s">
        <v>76</v>
      </c>
      <c r="AW184" s="20" t="s">
        <v>76</v>
      </c>
      <c r="AX184" s="20" t="s">
        <v>76</v>
      </c>
      <c r="AY184" s="20" t="s">
        <v>76</v>
      </c>
      <c r="AZ184" s="20" t="s">
        <v>76</v>
      </c>
      <c r="BA184" s="20" t="s">
        <v>76</v>
      </c>
      <c r="BB184" s="20" t="s">
        <v>76</v>
      </c>
      <c r="BC184" s="20" t="s">
        <v>76</v>
      </c>
      <c r="BD184" s="20" t="s">
        <v>76</v>
      </c>
      <c r="BE184" s="20" t="s">
        <v>76</v>
      </c>
      <c r="BF184" s="11"/>
      <c r="BG184" s="22"/>
      <c r="BH184" s="11"/>
      <c r="BI184" s="11"/>
      <c r="BJ184" s="11"/>
      <c r="BK184" s="11"/>
      <c r="BL184" s="11"/>
      <c r="BM184" s="11"/>
    </row>
    <row r="185" spans="1:65" x14ac:dyDescent="0.25">
      <c r="A185" s="23" t="s">
        <v>23</v>
      </c>
      <c r="B185" s="29" t="s">
        <v>24</v>
      </c>
      <c r="C185" s="25" t="s">
        <v>187</v>
      </c>
      <c r="D185" s="25" t="s">
        <v>188</v>
      </c>
      <c r="E185" s="25" t="s">
        <v>25</v>
      </c>
      <c r="F185" s="25" t="s">
        <v>18</v>
      </c>
      <c r="G185" s="19" t="s">
        <v>19</v>
      </c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>
        <v>-9132.51</v>
      </c>
      <c r="AA185" s="20">
        <v>-9353.2999999999993</v>
      </c>
      <c r="AB185" s="20">
        <v>-10768.93</v>
      </c>
      <c r="AC185" s="20">
        <v>-10885.71</v>
      </c>
      <c r="AD185" s="20">
        <v>-11995.02</v>
      </c>
      <c r="AE185" s="20">
        <v>-12583.48</v>
      </c>
      <c r="AF185" s="20">
        <v>-14986.76</v>
      </c>
      <c r="AG185" s="20">
        <v>-19580.05</v>
      </c>
      <c r="AH185" s="20">
        <v>-21762.33</v>
      </c>
      <c r="AI185" s="20">
        <v>-23696.39</v>
      </c>
      <c r="AJ185" s="20">
        <v>-25191.77</v>
      </c>
      <c r="AK185" s="20">
        <v>-24533.05</v>
      </c>
      <c r="AL185" s="20">
        <v>-26312.98</v>
      </c>
      <c r="AM185" s="20">
        <v>-26350.67</v>
      </c>
      <c r="AN185" s="20">
        <v>-27171.7</v>
      </c>
      <c r="AO185" s="20">
        <v>-27959.52</v>
      </c>
      <c r="AP185" s="20">
        <v>-28493.21</v>
      </c>
      <c r="AQ185" s="20">
        <v>-28243.43</v>
      </c>
      <c r="AR185" s="20">
        <v>-27999.65</v>
      </c>
      <c r="AS185" s="20">
        <v>-26380.25</v>
      </c>
      <c r="AT185" s="20">
        <v>-25963.22</v>
      </c>
      <c r="AU185" s="20">
        <v>-24691.22</v>
      </c>
      <c r="AV185" s="20">
        <v>-25019.919999999998</v>
      </c>
      <c r="AW185" s="20">
        <v>-23416.67</v>
      </c>
      <c r="AX185" s="20">
        <v>-23023.02</v>
      </c>
      <c r="AY185" s="20">
        <v>-24081.83</v>
      </c>
      <c r="AZ185" s="20">
        <v>-21932.83</v>
      </c>
      <c r="BA185" s="20">
        <v>-22768.799999999999</v>
      </c>
      <c r="BB185" s="20">
        <v>-20987.38</v>
      </c>
      <c r="BC185" s="20">
        <v>-19762.04</v>
      </c>
      <c r="BD185" s="20">
        <v>-13436.26</v>
      </c>
      <c r="BE185" s="20">
        <v>-15186.71</v>
      </c>
      <c r="BF185" s="26"/>
      <c r="BG185" s="22"/>
      <c r="BH185" s="26"/>
      <c r="BI185" s="26"/>
      <c r="BJ185" s="26"/>
      <c r="BK185" s="26"/>
      <c r="BL185" s="26"/>
      <c r="BM185" s="26"/>
    </row>
    <row r="186" spans="1:65" x14ac:dyDescent="0.25">
      <c r="A186" s="16" t="s">
        <v>189</v>
      </c>
      <c r="B186" s="29" t="s">
        <v>190</v>
      </c>
      <c r="C186" s="18"/>
      <c r="D186" s="18"/>
      <c r="E186" s="18"/>
      <c r="F186" s="18"/>
      <c r="G186" s="19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 t="s">
        <v>76</v>
      </c>
      <c r="AA186" s="20" t="s">
        <v>76</v>
      </c>
      <c r="AB186" s="20" t="s">
        <v>76</v>
      </c>
      <c r="AC186" s="20" t="s">
        <v>76</v>
      </c>
      <c r="AD186" s="20" t="s">
        <v>76</v>
      </c>
      <c r="AE186" s="20" t="s">
        <v>76</v>
      </c>
      <c r="AF186" s="20" t="s">
        <v>76</v>
      </c>
      <c r="AG186" s="20" t="s">
        <v>76</v>
      </c>
      <c r="AH186" s="20" t="s">
        <v>76</v>
      </c>
      <c r="AI186" s="20" t="s">
        <v>76</v>
      </c>
      <c r="AJ186" s="20" t="s">
        <v>76</v>
      </c>
      <c r="AK186" s="20" t="s">
        <v>76</v>
      </c>
      <c r="AL186" s="20" t="s">
        <v>76</v>
      </c>
      <c r="AM186" s="20" t="s">
        <v>76</v>
      </c>
      <c r="AN186" s="20" t="s">
        <v>76</v>
      </c>
      <c r="AO186" s="20" t="s">
        <v>76</v>
      </c>
      <c r="AP186" s="20" t="s">
        <v>76</v>
      </c>
      <c r="AQ186" s="20" t="s">
        <v>76</v>
      </c>
      <c r="AR186" s="20" t="s">
        <v>76</v>
      </c>
      <c r="AS186" s="20" t="s">
        <v>76</v>
      </c>
      <c r="AT186" s="20" t="s">
        <v>76</v>
      </c>
      <c r="AU186" s="20" t="s">
        <v>76</v>
      </c>
      <c r="AV186" s="20" t="s">
        <v>76</v>
      </c>
      <c r="AW186" s="20" t="s">
        <v>76</v>
      </c>
      <c r="AX186" s="20" t="s">
        <v>76</v>
      </c>
      <c r="AY186" s="20" t="s">
        <v>76</v>
      </c>
      <c r="AZ186" s="20" t="s">
        <v>76</v>
      </c>
      <c r="BA186" s="20" t="s">
        <v>76</v>
      </c>
      <c r="BB186" s="20" t="s">
        <v>76</v>
      </c>
      <c r="BC186" s="20" t="s">
        <v>76</v>
      </c>
      <c r="BD186" s="20" t="s">
        <v>76</v>
      </c>
      <c r="BE186" s="20" t="s">
        <v>76</v>
      </c>
      <c r="BF186" s="11"/>
      <c r="BG186" s="22"/>
      <c r="BH186" s="11"/>
      <c r="BI186" s="11"/>
      <c r="BJ186" s="11"/>
      <c r="BK186" s="11"/>
      <c r="BL186" s="11"/>
      <c r="BM186" s="11"/>
    </row>
    <row r="187" spans="1:65" x14ac:dyDescent="0.25">
      <c r="A187" s="23" t="s">
        <v>53</v>
      </c>
      <c r="B187" s="29" t="s">
        <v>53</v>
      </c>
      <c r="C187" s="25" t="s">
        <v>191</v>
      </c>
      <c r="D187" s="25" t="s">
        <v>192</v>
      </c>
      <c r="E187" s="25" t="s">
        <v>54</v>
      </c>
      <c r="F187" s="25" t="s">
        <v>18</v>
      </c>
      <c r="G187" s="19" t="s">
        <v>19</v>
      </c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>
        <v>0</v>
      </c>
      <c r="AA187" s="20">
        <v>0</v>
      </c>
      <c r="AB187" s="20">
        <v>0</v>
      </c>
      <c r="AC187" s="20">
        <v>0</v>
      </c>
      <c r="AD187" s="20">
        <v>-0.86</v>
      </c>
      <c r="AE187" s="20">
        <v>-4.71</v>
      </c>
      <c r="AF187" s="20">
        <v>-4.5</v>
      </c>
      <c r="AG187" s="20">
        <v>-4.45</v>
      </c>
      <c r="AH187" s="20">
        <v>-35.42</v>
      </c>
      <c r="AI187" s="20">
        <v>-43.69</v>
      </c>
      <c r="AJ187" s="20">
        <v>-40.99</v>
      </c>
      <c r="AK187" s="20">
        <v>-27.27</v>
      </c>
      <c r="AL187" s="20">
        <v>-30.57</v>
      </c>
      <c r="AM187" s="20">
        <v>-35.54</v>
      </c>
      <c r="AN187" s="20">
        <v>-28.74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20">
        <v>0</v>
      </c>
      <c r="AW187" s="20">
        <v>0</v>
      </c>
      <c r="AX187" s="20">
        <v>0</v>
      </c>
      <c r="AY187" s="20">
        <v>0</v>
      </c>
      <c r="AZ187" s="20">
        <v>0</v>
      </c>
      <c r="BA187" s="20">
        <v>0</v>
      </c>
      <c r="BB187" s="20">
        <v>0</v>
      </c>
      <c r="BC187" s="20">
        <v>0</v>
      </c>
      <c r="BD187" s="20">
        <v>0</v>
      </c>
      <c r="BE187" s="20">
        <v>0</v>
      </c>
      <c r="BF187" s="11"/>
      <c r="BG187" s="22"/>
      <c r="BH187" s="11"/>
      <c r="BI187" s="11"/>
      <c r="BJ187" s="11"/>
      <c r="BK187" s="11"/>
      <c r="BL187" s="11"/>
      <c r="BM187" s="11"/>
    </row>
    <row r="188" spans="1:65" x14ac:dyDescent="0.25">
      <c r="A188" s="23" t="s">
        <v>136</v>
      </c>
      <c r="B188" s="29" t="s">
        <v>137</v>
      </c>
      <c r="C188" s="25" t="s">
        <v>191</v>
      </c>
      <c r="D188" s="25" t="s">
        <v>192</v>
      </c>
      <c r="E188" s="25" t="s">
        <v>138</v>
      </c>
      <c r="F188" s="25" t="s">
        <v>18</v>
      </c>
      <c r="G188" s="19" t="s">
        <v>19</v>
      </c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>
        <v>0</v>
      </c>
      <c r="AA188" s="20">
        <v>0</v>
      </c>
      <c r="AB188" s="20">
        <v>0</v>
      </c>
      <c r="AC188" s="20">
        <v>0</v>
      </c>
      <c r="AD188" s="20">
        <v>0</v>
      </c>
      <c r="AE188" s="20">
        <v>-0.13</v>
      </c>
      <c r="AF188" s="20">
        <v>0</v>
      </c>
      <c r="AG188" s="20">
        <v>-0.13</v>
      </c>
      <c r="AH188" s="20">
        <v>-0.04</v>
      </c>
      <c r="AI188" s="20">
        <v>0</v>
      </c>
      <c r="AJ188" s="20">
        <v>-0.57999999999999996</v>
      </c>
      <c r="AK188" s="20">
        <v>-0.6</v>
      </c>
      <c r="AL188" s="20">
        <v>-0.04</v>
      </c>
      <c r="AM188" s="20">
        <v>-1.72</v>
      </c>
      <c r="AN188" s="20">
        <v>-0.84</v>
      </c>
      <c r="AO188" s="20">
        <v>-0.12</v>
      </c>
      <c r="AP188" s="20">
        <v>-7.0000000000000007E-2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20">
        <v>0</v>
      </c>
      <c r="AW188" s="20">
        <v>0</v>
      </c>
      <c r="AX188" s="20">
        <v>0</v>
      </c>
      <c r="AY188" s="20">
        <v>0</v>
      </c>
      <c r="AZ188" s="20">
        <v>0</v>
      </c>
      <c r="BA188" s="20">
        <v>0</v>
      </c>
      <c r="BB188" s="20">
        <v>0</v>
      </c>
      <c r="BC188" s="20">
        <v>0</v>
      </c>
      <c r="BD188" s="20">
        <v>0</v>
      </c>
      <c r="BE188" s="20">
        <v>0</v>
      </c>
      <c r="BF188" s="11"/>
      <c r="BG188" s="22"/>
      <c r="BH188" s="11"/>
      <c r="BI188" s="11"/>
      <c r="BJ188" s="11"/>
      <c r="BK188" s="11"/>
      <c r="BL188" s="11"/>
      <c r="BM188" s="11"/>
    </row>
    <row r="189" spans="1:65" x14ac:dyDescent="0.25">
      <c r="A189" s="13" t="s">
        <v>193</v>
      </c>
      <c r="B189" s="33" t="s">
        <v>194</v>
      </c>
      <c r="C189" s="18"/>
      <c r="D189" s="18"/>
      <c r="E189" s="18"/>
      <c r="F189" s="18"/>
      <c r="G189" s="19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 t="s">
        <v>76</v>
      </c>
      <c r="AA189" s="20" t="s">
        <v>76</v>
      </c>
      <c r="AB189" s="20" t="s">
        <v>76</v>
      </c>
      <c r="AC189" s="20" t="s">
        <v>76</v>
      </c>
      <c r="AD189" s="20" t="s">
        <v>76</v>
      </c>
      <c r="AE189" s="20" t="s">
        <v>76</v>
      </c>
      <c r="AF189" s="20" t="s">
        <v>76</v>
      </c>
      <c r="AG189" s="20" t="s">
        <v>76</v>
      </c>
      <c r="AH189" s="20" t="s">
        <v>76</v>
      </c>
      <c r="AI189" s="20" t="s">
        <v>76</v>
      </c>
      <c r="AJ189" s="20" t="s">
        <v>76</v>
      </c>
      <c r="AK189" s="20" t="s">
        <v>76</v>
      </c>
      <c r="AL189" s="20" t="s">
        <v>76</v>
      </c>
      <c r="AM189" s="20" t="s">
        <v>76</v>
      </c>
      <c r="AN189" s="20" t="s">
        <v>76</v>
      </c>
      <c r="AO189" s="20" t="s">
        <v>76</v>
      </c>
      <c r="AP189" s="20" t="s">
        <v>76</v>
      </c>
      <c r="AQ189" s="20" t="s">
        <v>76</v>
      </c>
      <c r="AR189" s="20" t="s">
        <v>76</v>
      </c>
      <c r="AS189" s="20" t="s">
        <v>76</v>
      </c>
      <c r="AT189" s="20" t="s">
        <v>76</v>
      </c>
      <c r="AU189" s="20" t="s">
        <v>76</v>
      </c>
      <c r="AV189" s="20" t="s">
        <v>76</v>
      </c>
      <c r="AW189" s="20" t="s">
        <v>76</v>
      </c>
      <c r="AX189" s="20" t="s">
        <v>76</v>
      </c>
      <c r="AY189" s="20" t="s">
        <v>76</v>
      </c>
      <c r="AZ189" s="20" t="s">
        <v>76</v>
      </c>
      <c r="BA189" s="20" t="s">
        <v>76</v>
      </c>
      <c r="BB189" s="20" t="s">
        <v>76</v>
      </c>
      <c r="BC189" s="20" t="s">
        <v>76</v>
      </c>
      <c r="BD189" s="20" t="s">
        <v>76</v>
      </c>
      <c r="BE189" s="20" t="s">
        <v>76</v>
      </c>
      <c r="BF189" s="11"/>
      <c r="BG189" s="12"/>
      <c r="BH189" s="11"/>
      <c r="BI189" s="11"/>
      <c r="BJ189" s="11"/>
      <c r="BK189" s="11"/>
      <c r="BL189" s="11"/>
      <c r="BM189" s="11"/>
    </row>
    <row r="190" spans="1:65" x14ac:dyDescent="0.25">
      <c r="A190" s="16" t="s">
        <v>195</v>
      </c>
      <c r="B190" s="29" t="s">
        <v>196</v>
      </c>
      <c r="C190" s="25"/>
      <c r="D190" s="25"/>
      <c r="E190" s="25"/>
      <c r="F190" s="25"/>
      <c r="G190" s="19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 t="s">
        <v>76</v>
      </c>
      <c r="AA190" s="20" t="s">
        <v>76</v>
      </c>
      <c r="AB190" s="20" t="s">
        <v>76</v>
      </c>
      <c r="AC190" s="20" t="s">
        <v>76</v>
      </c>
      <c r="AD190" s="20">
        <v>-1558.87</v>
      </c>
      <c r="AE190" s="20">
        <v>-2184.91</v>
      </c>
      <c r="AF190" s="20">
        <v>138.55000000000001</v>
      </c>
      <c r="AG190" s="20">
        <v>-923.62</v>
      </c>
      <c r="AH190" s="20">
        <v>-901.88</v>
      </c>
      <c r="AI190" s="20">
        <v>-783.49</v>
      </c>
      <c r="AJ190" s="20">
        <v>-2154.71</v>
      </c>
      <c r="AK190" s="20">
        <v>-3565.74</v>
      </c>
      <c r="AL190" s="20">
        <v>-953.46</v>
      </c>
      <c r="AM190" s="20">
        <v>-3357.31</v>
      </c>
      <c r="AN190" s="20">
        <v>-3433.71</v>
      </c>
      <c r="AO190" s="20">
        <v>-6566.87</v>
      </c>
      <c r="AP190" s="20">
        <v>-1103.48</v>
      </c>
      <c r="AQ190" s="20">
        <v>-2027.05</v>
      </c>
      <c r="AR190" s="20">
        <v>-5809.48</v>
      </c>
      <c r="AS190" s="20">
        <v>-312.99</v>
      </c>
      <c r="AT190" s="20">
        <v>-3974.03</v>
      </c>
      <c r="AU190" s="20">
        <v>-2678.4</v>
      </c>
      <c r="AV190" s="20">
        <v>-2158.36</v>
      </c>
      <c r="AW190" s="20">
        <v>405.26</v>
      </c>
      <c r="AX190" s="20">
        <v>1261.0899999999999</v>
      </c>
      <c r="AY190" s="20">
        <v>570.99</v>
      </c>
      <c r="AZ190" s="20">
        <v>2650.54</v>
      </c>
      <c r="BA190" s="20">
        <v>278.79000000000002</v>
      </c>
      <c r="BB190" s="20">
        <v>1111.3</v>
      </c>
      <c r="BC190" s="20">
        <v>1106.3399999999999</v>
      </c>
      <c r="BD190" s="20">
        <v>622.36</v>
      </c>
      <c r="BE190" s="20">
        <v>874.58</v>
      </c>
      <c r="BF190" s="26"/>
      <c r="BG190" s="22"/>
      <c r="BH190" s="26"/>
      <c r="BI190" s="26"/>
      <c r="BJ190" s="26"/>
      <c r="BK190" s="26"/>
      <c r="BL190" s="26"/>
      <c r="BM190" s="26"/>
    </row>
    <row r="191" spans="1:65" x14ac:dyDescent="0.25">
      <c r="A191" s="23" t="s">
        <v>13</v>
      </c>
      <c r="B191" s="29" t="s">
        <v>14</v>
      </c>
      <c r="C191" s="25" t="s">
        <v>197</v>
      </c>
      <c r="D191" s="25" t="s">
        <v>198</v>
      </c>
      <c r="E191" s="25" t="s">
        <v>17</v>
      </c>
      <c r="F191" s="25" t="s">
        <v>18</v>
      </c>
      <c r="G191" s="19" t="s">
        <v>19</v>
      </c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>
        <v>-308682.01</v>
      </c>
      <c r="AA191" s="20">
        <v>-331394.77</v>
      </c>
      <c r="AB191" s="20">
        <v>-353758.91</v>
      </c>
      <c r="AC191" s="20">
        <v>-356795</v>
      </c>
      <c r="AD191" s="20">
        <v>-365698</v>
      </c>
      <c r="AE191" s="20">
        <v>-415310</v>
      </c>
      <c r="AF191" s="20">
        <v>-450046</v>
      </c>
      <c r="AG191" s="20">
        <v>-370680.51</v>
      </c>
      <c r="AH191" s="20">
        <v>-333864.59999999998</v>
      </c>
      <c r="AI191" s="20">
        <v>-339203.14</v>
      </c>
      <c r="AJ191" s="20">
        <v>-346270.01</v>
      </c>
      <c r="AK191" s="20">
        <v>-342194.82</v>
      </c>
      <c r="AL191" s="20">
        <v>-332020.07</v>
      </c>
      <c r="AM191" s="20">
        <v>-352220.91</v>
      </c>
      <c r="AN191" s="20">
        <v>-346371.75</v>
      </c>
      <c r="AO191" s="20">
        <v>-332180.84999999998</v>
      </c>
      <c r="AP191" s="20">
        <v>-341037.52</v>
      </c>
      <c r="AQ191" s="20">
        <v>-335321.57</v>
      </c>
      <c r="AR191" s="20">
        <v>-334639.33</v>
      </c>
      <c r="AS191" s="20">
        <v>-335634.78</v>
      </c>
      <c r="AT191" s="20">
        <v>-311588.19</v>
      </c>
      <c r="AU191" s="20">
        <v>-292886.28999999998</v>
      </c>
      <c r="AV191" s="20">
        <v>-327986.53999999998</v>
      </c>
      <c r="AW191" s="20">
        <v>-308451.69</v>
      </c>
      <c r="AX191" s="20">
        <v>-297115.42</v>
      </c>
      <c r="AY191" s="20">
        <v>-315464.64</v>
      </c>
      <c r="AZ191" s="20">
        <v>-300757.39</v>
      </c>
      <c r="BA191" s="20">
        <v>-322911.64</v>
      </c>
      <c r="BB191" s="20">
        <v>-325700.49</v>
      </c>
      <c r="BC191" s="43">
        <v>-328710.15000000002</v>
      </c>
      <c r="BD191" s="20">
        <v>-305513.8</v>
      </c>
      <c r="BE191" s="20">
        <v>-322161.5</v>
      </c>
      <c r="BF191" s="11"/>
      <c r="BG191" s="22"/>
      <c r="BH191" s="11"/>
      <c r="BI191" s="11"/>
      <c r="BJ191" s="11"/>
      <c r="BK191" s="11"/>
      <c r="BL191" s="11"/>
      <c r="BM191" s="11"/>
    </row>
    <row r="192" spans="1:65" x14ac:dyDescent="0.25">
      <c r="A192" s="23" t="s">
        <v>81</v>
      </c>
      <c r="B192" s="29" t="s">
        <v>82</v>
      </c>
      <c r="C192" s="25" t="s">
        <v>197</v>
      </c>
      <c r="D192" s="25" t="s">
        <v>198</v>
      </c>
      <c r="E192" s="25" t="s">
        <v>83</v>
      </c>
      <c r="F192" s="25" t="s">
        <v>18</v>
      </c>
      <c r="G192" s="19" t="s">
        <v>19</v>
      </c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>
        <v>-27418.06</v>
      </c>
      <c r="AA192" s="20">
        <v>-16944.55</v>
      </c>
      <c r="AB192" s="20">
        <v>-7782.61</v>
      </c>
      <c r="AC192" s="20">
        <v>-10360.11</v>
      </c>
      <c r="AD192" s="20">
        <v>-13039.23</v>
      </c>
      <c r="AE192" s="20">
        <v>-3513</v>
      </c>
      <c r="AF192" s="20">
        <v>-5845.42</v>
      </c>
      <c r="AG192" s="20">
        <v>-308.58999999999997</v>
      </c>
      <c r="AH192" s="20">
        <v>-2793.18</v>
      </c>
      <c r="AI192" s="20">
        <v>-10851.01</v>
      </c>
      <c r="AJ192" s="20">
        <v>-10065.41</v>
      </c>
      <c r="AK192" s="20">
        <v>-7915.13</v>
      </c>
      <c r="AL192" s="20">
        <v>-8603.7099999999991</v>
      </c>
      <c r="AM192" s="20">
        <v>-2579.9299999999998</v>
      </c>
      <c r="AN192" s="20">
        <v>393.44</v>
      </c>
      <c r="AO192" s="20">
        <v>2495.17</v>
      </c>
      <c r="AP192" s="20">
        <v>3239.31</v>
      </c>
      <c r="AQ192" s="20">
        <v>4677.4399999999996</v>
      </c>
      <c r="AR192" s="20">
        <v>13240.29</v>
      </c>
      <c r="AS192" s="20">
        <v>10856.18</v>
      </c>
      <c r="AT192" s="20">
        <v>6688.4</v>
      </c>
      <c r="AU192" s="20">
        <v>7270.32</v>
      </c>
      <c r="AV192" s="20">
        <v>5672.48</v>
      </c>
      <c r="AW192" s="20">
        <v>7438.81</v>
      </c>
      <c r="AX192" s="20">
        <v>10125.84</v>
      </c>
      <c r="AY192" s="20">
        <v>9106.24</v>
      </c>
      <c r="AZ192" s="20">
        <v>18854.53</v>
      </c>
      <c r="BA192" s="20">
        <v>17349.39</v>
      </c>
      <c r="BB192" s="20">
        <v>25941.919999999998</v>
      </c>
      <c r="BC192" s="43">
        <v>6980.25</v>
      </c>
      <c r="BD192" s="20">
        <v>2849.8</v>
      </c>
      <c r="BE192" s="20">
        <v>3845.18</v>
      </c>
      <c r="BF192" s="11"/>
      <c r="BG192" s="22"/>
      <c r="BH192" s="11"/>
      <c r="BI192" s="11"/>
      <c r="BJ192" s="11"/>
      <c r="BK192" s="11"/>
      <c r="BL192" s="11"/>
      <c r="BM192" s="11"/>
    </row>
    <row r="193" spans="1:65" x14ac:dyDescent="0.25">
      <c r="A193" s="23" t="s">
        <v>136</v>
      </c>
      <c r="B193" s="29" t="s">
        <v>137</v>
      </c>
      <c r="C193" s="25" t="s">
        <v>197</v>
      </c>
      <c r="D193" s="25" t="s">
        <v>198</v>
      </c>
      <c r="E193" s="25" t="s">
        <v>138</v>
      </c>
      <c r="F193" s="25" t="s">
        <v>18</v>
      </c>
      <c r="G193" s="19" t="s">
        <v>19</v>
      </c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>
        <v>-891.59</v>
      </c>
      <c r="AA193" s="20">
        <v>-1096.78</v>
      </c>
      <c r="AB193" s="20">
        <v>-1163.07</v>
      </c>
      <c r="AC193" s="20">
        <v>-1103.6400000000001</v>
      </c>
      <c r="AD193" s="20">
        <v>-1200.48</v>
      </c>
      <c r="AE193" s="20">
        <v>-1178.3699999999999</v>
      </c>
      <c r="AF193" s="20">
        <v>-1231.78</v>
      </c>
      <c r="AG193" s="20">
        <v>-1027.53</v>
      </c>
      <c r="AH193" s="20">
        <v>-905.8</v>
      </c>
      <c r="AI193" s="20">
        <v>-977.88</v>
      </c>
      <c r="AJ193" s="20">
        <v>-756.14</v>
      </c>
      <c r="AK193" s="20">
        <v>-987.58</v>
      </c>
      <c r="AL193" s="20">
        <v>-1020.44</v>
      </c>
      <c r="AM193" s="20">
        <v>-1365.26</v>
      </c>
      <c r="AN193" s="20">
        <v>-1118.2</v>
      </c>
      <c r="AO193" s="20">
        <v>-1068.95</v>
      </c>
      <c r="AP193" s="20">
        <v>-1256.96</v>
      </c>
      <c r="AQ193" s="20">
        <v>-1101.08</v>
      </c>
      <c r="AR193" s="20">
        <v>-1285.8399999999999</v>
      </c>
      <c r="AS193" s="20">
        <v>-1153.93</v>
      </c>
      <c r="AT193" s="20">
        <v>-1169.94</v>
      </c>
      <c r="AU193" s="20">
        <v>-1110.3499999999999</v>
      </c>
      <c r="AV193" s="20">
        <v>-1065.9100000000001</v>
      </c>
      <c r="AW193" s="20">
        <v>-1064.5</v>
      </c>
      <c r="AX193" s="20">
        <v>-1063.57</v>
      </c>
      <c r="AY193" s="20">
        <v>-1138.71</v>
      </c>
      <c r="AZ193" s="20">
        <v>-1094.4000000000001</v>
      </c>
      <c r="BA193" s="20">
        <v>-1094.4000000000001</v>
      </c>
      <c r="BB193" s="20">
        <v>-1093.32</v>
      </c>
      <c r="BC193" s="43">
        <v>-1093.32</v>
      </c>
      <c r="BD193" s="20">
        <v>-1027</v>
      </c>
      <c r="BE193" s="20">
        <v>-1027</v>
      </c>
      <c r="BF193" s="11"/>
      <c r="BG193" s="22"/>
      <c r="BH193" s="11"/>
      <c r="BI193" s="11"/>
      <c r="BJ193" s="11"/>
      <c r="BK193" s="11"/>
      <c r="BL193" s="11"/>
      <c r="BM193" s="11"/>
    </row>
    <row r="194" spans="1:65" x14ac:dyDescent="0.25">
      <c r="A194" s="23" t="s">
        <v>139</v>
      </c>
      <c r="B194" s="29" t="s">
        <v>140</v>
      </c>
      <c r="C194" s="25" t="s">
        <v>197</v>
      </c>
      <c r="D194" s="25" t="s">
        <v>198</v>
      </c>
      <c r="E194" s="25" t="s">
        <v>141</v>
      </c>
      <c r="F194" s="25" t="s">
        <v>18</v>
      </c>
      <c r="G194" s="19" t="s">
        <v>19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>
        <v>-427.76</v>
      </c>
      <c r="AA194" s="20">
        <v>-387.2</v>
      </c>
      <c r="AB194" s="20">
        <v>-346.64</v>
      </c>
      <c r="AC194" s="20">
        <v>-306.08</v>
      </c>
      <c r="AD194" s="20">
        <v>-351.62</v>
      </c>
      <c r="AE194" s="20">
        <v>-380.46</v>
      </c>
      <c r="AF194" s="20">
        <v>-318.67</v>
      </c>
      <c r="AG194" s="20">
        <v>-256.82</v>
      </c>
      <c r="AH194" s="20">
        <v>-222.85</v>
      </c>
      <c r="AI194" s="20">
        <v>-299.36</v>
      </c>
      <c r="AJ194" s="20">
        <v>-275.37</v>
      </c>
      <c r="AK194" s="20">
        <v>-252.29</v>
      </c>
      <c r="AL194" s="20">
        <v>-252.29</v>
      </c>
      <c r="AM194" s="20">
        <v>-260.86</v>
      </c>
      <c r="AN194" s="20">
        <v>-247.82</v>
      </c>
      <c r="AO194" s="20">
        <v>-354.81</v>
      </c>
      <c r="AP194" s="20">
        <v>-367.69</v>
      </c>
      <c r="AQ194" s="20">
        <v>-404.98</v>
      </c>
      <c r="AR194" s="20">
        <v>-585.76</v>
      </c>
      <c r="AS194" s="20">
        <v>-585.70000000000005</v>
      </c>
      <c r="AT194" s="20">
        <v>-583.94000000000005</v>
      </c>
      <c r="AU194" s="20">
        <v>-558.83000000000004</v>
      </c>
      <c r="AV194" s="20">
        <v>-558.83000000000004</v>
      </c>
      <c r="AW194" s="20">
        <v>-581.94000000000005</v>
      </c>
      <c r="AX194" s="20">
        <v>-577.66999999999996</v>
      </c>
      <c r="AY194" s="20">
        <v>-480.42</v>
      </c>
      <c r="AZ194" s="20">
        <v>-614</v>
      </c>
      <c r="BA194" s="20">
        <v>-310</v>
      </c>
      <c r="BB194" s="20">
        <v>-6</v>
      </c>
      <c r="BC194" s="43">
        <v>-7</v>
      </c>
      <c r="BD194" s="20">
        <v>-8</v>
      </c>
      <c r="BE194" s="20">
        <v>-8</v>
      </c>
      <c r="BF194" s="11"/>
      <c r="BG194" s="22"/>
    </row>
    <row r="195" spans="1:65" x14ac:dyDescent="0.25">
      <c r="A195" s="16" t="s">
        <v>199</v>
      </c>
      <c r="B195" s="29" t="s">
        <v>200</v>
      </c>
      <c r="C195" s="44"/>
      <c r="D195" s="44"/>
      <c r="E195" s="44"/>
      <c r="F195" s="44"/>
      <c r="G195" s="19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 t="s">
        <v>76</v>
      </c>
      <c r="AA195" s="20" t="s">
        <v>76</v>
      </c>
      <c r="AB195" s="20" t="s">
        <v>76</v>
      </c>
      <c r="AC195" s="20" t="s">
        <v>76</v>
      </c>
      <c r="AD195" s="20" t="s">
        <v>76</v>
      </c>
      <c r="AE195" s="20" t="s">
        <v>76</v>
      </c>
      <c r="AF195" s="20" t="s">
        <v>76</v>
      </c>
      <c r="AG195" s="20" t="s">
        <v>76</v>
      </c>
      <c r="AH195" s="20" t="s">
        <v>76</v>
      </c>
      <c r="AI195" s="20" t="s">
        <v>76</v>
      </c>
      <c r="AJ195" s="20" t="s">
        <v>76</v>
      </c>
      <c r="AK195" s="20" t="s">
        <v>76</v>
      </c>
      <c r="AL195" s="20" t="s">
        <v>76</v>
      </c>
      <c r="AM195" s="20" t="s">
        <v>76</v>
      </c>
      <c r="AN195" s="20" t="s">
        <v>76</v>
      </c>
      <c r="AO195" s="20" t="s">
        <v>76</v>
      </c>
      <c r="AP195" s="20" t="s">
        <v>76</v>
      </c>
      <c r="AQ195" s="20" t="s">
        <v>76</v>
      </c>
      <c r="AR195" s="20" t="s">
        <v>76</v>
      </c>
      <c r="AS195" s="20" t="s">
        <v>76</v>
      </c>
      <c r="AT195" s="20" t="s">
        <v>76</v>
      </c>
      <c r="AU195" s="20" t="s">
        <v>76</v>
      </c>
      <c r="AV195" s="20" t="s">
        <v>76</v>
      </c>
      <c r="AW195" s="20" t="s">
        <v>76</v>
      </c>
      <c r="AX195" s="20" t="s">
        <v>76</v>
      </c>
      <c r="AY195" s="20" t="s">
        <v>76</v>
      </c>
      <c r="AZ195" s="20" t="s">
        <v>76</v>
      </c>
      <c r="BA195" s="20" t="s">
        <v>76</v>
      </c>
      <c r="BB195" s="20" t="s">
        <v>76</v>
      </c>
      <c r="BC195" s="20" t="s">
        <v>76</v>
      </c>
      <c r="BD195" s="20" t="s">
        <v>76</v>
      </c>
      <c r="BE195" s="20" t="s">
        <v>76</v>
      </c>
      <c r="BF195" s="11"/>
      <c r="BG195" s="22"/>
    </row>
    <row r="196" spans="1:65" x14ac:dyDescent="0.25">
      <c r="A196" s="23" t="s">
        <v>167</v>
      </c>
      <c r="B196" s="29" t="s">
        <v>168</v>
      </c>
      <c r="C196" s="25" t="s">
        <v>197</v>
      </c>
      <c r="D196" s="25" t="s">
        <v>201</v>
      </c>
      <c r="E196" s="25" t="s">
        <v>169</v>
      </c>
      <c r="F196" s="25" t="s">
        <v>18</v>
      </c>
      <c r="G196" s="19" t="s">
        <v>19</v>
      </c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>
        <v>-13520.11</v>
      </c>
      <c r="AA196" s="20">
        <v>-13485.94</v>
      </c>
      <c r="AB196" s="20">
        <v>-13236.82</v>
      </c>
      <c r="AC196" s="20">
        <v>-13213.58</v>
      </c>
      <c r="AD196" s="20">
        <v>-13993.62</v>
      </c>
      <c r="AE196" s="20">
        <v>-17486.59</v>
      </c>
      <c r="AF196" s="20">
        <v>-19267.11</v>
      </c>
      <c r="AG196" s="20">
        <v>-15028.76</v>
      </c>
      <c r="AH196" s="20">
        <v>-13200.11</v>
      </c>
      <c r="AI196" s="20">
        <v>-13588.81</v>
      </c>
      <c r="AJ196" s="20">
        <v>-13627.54</v>
      </c>
      <c r="AK196" s="20">
        <v>-13788.42</v>
      </c>
      <c r="AL196" s="20">
        <v>-13208.79</v>
      </c>
      <c r="AM196" s="20">
        <v>-14389.84</v>
      </c>
      <c r="AN196" s="20">
        <v>-13923.88</v>
      </c>
      <c r="AO196" s="20">
        <v>-13773.63</v>
      </c>
      <c r="AP196" s="20">
        <v>-14346.33</v>
      </c>
      <c r="AQ196" s="20">
        <v>-14087.83</v>
      </c>
      <c r="AR196" s="20">
        <v>-13337.66</v>
      </c>
      <c r="AS196" s="20">
        <v>-13897.9</v>
      </c>
      <c r="AT196" s="20">
        <v>-12086.22</v>
      </c>
      <c r="AU196" s="20">
        <v>-13725.13</v>
      </c>
      <c r="AV196" s="20">
        <v>-14243.36</v>
      </c>
      <c r="AW196" s="20">
        <v>-13990.99</v>
      </c>
      <c r="AX196" s="20">
        <v>-13880.04</v>
      </c>
      <c r="AY196" s="20">
        <v>-14997.47</v>
      </c>
      <c r="AZ196" s="20">
        <v>-13305.39</v>
      </c>
      <c r="BA196" s="20">
        <v>-14502.89</v>
      </c>
      <c r="BB196" s="20">
        <v>-14096.22</v>
      </c>
      <c r="BC196" s="20">
        <v>-15085.88</v>
      </c>
      <c r="BD196" s="20">
        <v>-14368.01</v>
      </c>
      <c r="BE196" s="20">
        <v>-15272.34</v>
      </c>
      <c r="BF196" s="11"/>
      <c r="BG196" s="22"/>
    </row>
    <row r="197" spans="1:65" x14ac:dyDescent="0.25">
      <c r="A197" s="23" t="s">
        <v>84</v>
      </c>
      <c r="B197" s="29" t="s">
        <v>84</v>
      </c>
      <c r="C197" s="25" t="s">
        <v>197</v>
      </c>
      <c r="D197" s="25" t="s">
        <v>201</v>
      </c>
      <c r="E197" s="25" t="s">
        <v>85</v>
      </c>
      <c r="F197" s="25" t="s">
        <v>18</v>
      </c>
      <c r="G197" s="19" t="s">
        <v>19</v>
      </c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>
        <v>0</v>
      </c>
      <c r="AA197" s="20">
        <v>0</v>
      </c>
      <c r="AB197" s="20">
        <v>-4.5999999999999996</v>
      </c>
      <c r="AC197" s="20">
        <v>0</v>
      </c>
      <c r="AD197" s="20">
        <v>-8</v>
      </c>
      <c r="AE197" s="20">
        <v>-15.04</v>
      </c>
      <c r="AF197" s="20">
        <v>-20.65</v>
      </c>
      <c r="AG197" s="20">
        <v>-18.489999999999998</v>
      </c>
      <c r="AH197" s="20">
        <v>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20">
        <v>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20">
        <v>0</v>
      </c>
      <c r="AW197" s="20">
        <v>0</v>
      </c>
      <c r="AX197" s="20">
        <v>0</v>
      </c>
      <c r="AY197" s="20">
        <v>0</v>
      </c>
      <c r="AZ197" s="20">
        <v>0</v>
      </c>
      <c r="BA197" s="20">
        <v>0</v>
      </c>
      <c r="BB197" s="20">
        <v>0</v>
      </c>
      <c r="BC197" s="20">
        <v>0</v>
      </c>
      <c r="BD197" s="20">
        <v>0</v>
      </c>
      <c r="BE197" s="20">
        <v>0</v>
      </c>
      <c r="BF197" s="11"/>
      <c r="BG197" s="22"/>
    </row>
    <row r="198" spans="1:65" x14ac:dyDescent="0.25">
      <c r="A198" s="23" t="s">
        <v>102</v>
      </c>
      <c r="B198" s="29" t="s">
        <v>103</v>
      </c>
      <c r="C198" s="25" t="s">
        <v>197</v>
      </c>
      <c r="D198" s="25" t="s">
        <v>201</v>
      </c>
      <c r="E198" s="25" t="s">
        <v>104</v>
      </c>
      <c r="F198" s="25" t="s">
        <v>18</v>
      </c>
      <c r="G198" s="19" t="s">
        <v>19</v>
      </c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>
        <v>0</v>
      </c>
      <c r="AA198" s="20">
        <v>-40.03</v>
      </c>
      <c r="AB198" s="20">
        <v>-44.48</v>
      </c>
      <c r="AC198" s="20">
        <v>-29.12</v>
      </c>
      <c r="AD198" s="20">
        <v>-49.32</v>
      </c>
      <c r="AE198" s="20">
        <v>-33.32</v>
      </c>
      <c r="AF198" s="20">
        <v>-21.88</v>
      </c>
      <c r="AG198" s="20">
        <v>-87.48</v>
      </c>
      <c r="AH198" s="20">
        <v>0</v>
      </c>
      <c r="AI198" s="20">
        <v>0</v>
      </c>
      <c r="AJ198" s="20">
        <v>0</v>
      </c>
      <c r="AK198" s="20">
        <v>0</v>
      </c>
      <c r="AL198" s="20">
        <v>0</v>
      </c>
      <c r="AM198" s="20">
        <v>-3.08</v>
      </c>
      <c r="AN198" s="20">
        <v>-9.4700000000000006</v>
      </c>
      <c r="AO198" s="20">
        <v>-2.4</v>
      </c>
      <c r="AP198" s="20">
        <v>-9.61</v>
      </c>
      <c r="AQ198" s="20">
        <v>-8.43</v>
      </c>
      <c r="AR198" s="20">
        <v>-3.55</v>
      </c>
      <c r="AS198" s="20">
        <v>-5.2</v>
      </c>
      <c r="AT198" s="20">
        <v>-10.62</v>
      </c>
      <c r="AU198" s="20">
        <v>0</v>
      </c>
      <c r="AV198" s="20">
        <v>0</v>
      </c>
      <c r="AW198" s="20">
        <v>0</v>
      </c>
      <c r="AX198" s="20">
        <v>0</v>
      </c>
      <c r="AY198" s="20">
        <v>0</v>
      </c>
      <c r="AZ198" s="20">
        <v>0</v>
      </c>
      <c r="BA198" s="20">
        <v>0</v>
      </c>
      <c r="BB198" s="20">
        <v>0</v>
      </c>
      <c r="BC198" s="20">
        <v>0</v>
      </c>
      <c r="BD198" s="20">
        <v>0</v>
      </c>
      <c r="BE198" s="20">
        <v>0</v>
      </c>
      <c r="BF198" s="11"/>
      <c r="BG198" s="22"/>
    </row>
    <row r="199" spans="1:65" x14ac:dyDescent="0.25">
      <c r="A199" s="23" t="s">
        <v>105</v>
      </c>
      <c r="B199" s="29" t="s">
        <v>106</v>
      </c>
      <c r="C199" s="25" t="s">
        <v>197</v>
      </c>
      <c r="D199" s="25" t="s">
        <v>201</v>
      </c>
      <c r="E199" s="25" t="s">
        <v>107</v>
      </c>
      <c r="F199" s="25" t="s">
        <v>18</v>
      </c>
      <c r="G199" s="19" t="s">
        <v>19</v>
      </c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>
        <v>-1309.2</v>
      </c>
      <c r="AA199" s="20">
        <v>-2038.14</v>
      </c>
      <c r="AB199" s="20">
        <v>-3568.65</v>
      </c>
      <c r="AC199" s="20">
        <v>-3490.24</v>
      </c>
      <c r="AD199" s="20">
        <v>-3272.08</v>
      </c>
      <c r="AE199" s="20">
        <v>-2178.21</v>
      </c>
      <c r="AF199" s="20">
        <v>-2233.0100000000002</v>
      </c>
      <c r="AG199" s="20">
        <v>-1622.38</v>
      </c>
      <c r="AH199" s="20">
        <v>-1106.0899999999999</v>
      </c>
      <c r="AI199" s="20">
        <v>-1089.5</v>
      </c>
      <c r="AJ199" s="20">
        <v>-1267.75</v>
      </c>
      <c r="AK199" s="20">
        <v>-1280.1500000000001</v>
      </c>
      <c r="AL199" s="20">
        <v>-1282.71</v>
      </c>
      <c r="AM199" s="20">
        <v>-817.02</v>
      </c>
      <c r="AN199" s="20">
        <v>-1051.7</v>
      </c>
      <c r="AO199" s="20">
        <v>-679.59</v>
      </c>
      <c r="AP199" s="20">
        <v>-619.38</v>
      </c>
      <c r="AQ199" s="20">
        <v>-821.94</v>
      </c>
      <c r="AR199" s="20">
        <v>-128.69999999999999</v>
      </c>
      <c r="AS199" s="20">
        <v>-77.11</v>
      </c>
      <c r="AT199" s="20">
        <v>-455.36</v>
      </c>
      <c r="AU199" s="20">
        <v>-510.28</v>
      </c>
      <c r="AV199" s="20">
        <v>-811.33</v>
      </c>
      <c r="AW199" s="20">
        <v>-659.95</v>
      </c>
      <c r="AX199" s="20">
        <v>-386.87</v>
      </c>
      <c r="AY199" s="20">
        <v>-602.72</v>
      </c>
      <c r="AZ199" s="20">
        <v>-505.12</v>
      </c>
      <c r="BA199" s="20">
        <v>-663.25</v>
      </c>
      <c r="BB199" s="20">
        <v>-371.83</v>
      </c>
      <c r="BC199" s="20">
        <v>-224.96</v>
      </c>
      <c r="BD199" s="20">
        <v>-105</v>
      </c>
      <c r="BE199" s="20">
        <v>-140.61000000000001</v>
      </c>
      <c r="BF199" s="11"/>
      <c r="BG199" s="22"/>
    </row>
    <row r="200" spans="1:65" x14ac:dyDescent="0.25">
      <c r="A200" s="16" t="s">
        <v>202</v>
      </c>
      <c r="B200" s="29" t="s">
        <v>203</v>
      </c>
      <c r="C200" s="18"/>
      <c r="D200" s="18"/>
      <c r="E200" s="18"/>
      <c r="F200" s="18"/>
      <c r="G200" s="19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 t="s">
        <v>76</v>
      </c>
      <c r="AA200" s="20" t="s">
        <v>76</v>
      </c>
      <c r="AB200" s="20" t="s">
        <v>76</v>
      </c>
      <c r="AC200" s="20" t="s">
        <v>76</v>
      </c>
      <c r="AD200" s="20" t="s">
        <v>76</v>
      </c>
      <c r="AE200" s="20" t="s">
        <v>76</v>
      </c>
      <c r="AF200" s="20" t="s">
        <v>76</v>
      </c>
      <c r="AG200" s="20" t="s">
        <v>76</v>
      </c>
      <c r="AH200" s="20" t="s">
        <v>76</v>
      </c>
      <c r="AI200" s="20">
        <v>349270.65</v>
      </c>
      <c r="AJ200" s="20">
        <v>354180.72</v>
      </c>
      <c r="AK200" s="20">
        <v>346544.21</v>
      </c>
      <c r="AL200" s="20">
        <v>339670.31</v>
      </c>
      <c r="AM200" s="20">
        <v>351443.54</v>
      </c>
      <c r="AN200" s="20">
        <v>342544.6</v>
      </c>
      <c r="AO200" s="20">
        <v>323118.8</v>
      </c>
      <c r="AP200" s="20">
        <v>336694.73</v>
      </c>
      <c r="AQ200" s="20">
        <v>328617.08</v>
      </c>
      <c r="AR200" s="20">
        <v>315589.56</v>
      </c>
      <c r="AS200" s="20">
        <v>324465.62</v>
      </c>
      <c r="AT200" s="20">
        <v>300925.76</v>
      </c>
      <c r="AU200" s="20">
        <v>282937.57</v>
      </c>
      <c r="AV200" s="20">
        <v>320155.7</v>
      </c>
      <c r="AW200" s="20">
        <v>301418.14</v>
      </c>
      <c r="AX200" s="20">
        <v>288250.68</v>
      </c>
      <c r="AY200" s="20">
        <v>306929.39</v>
      </c>
      <c r="AZ200" s="20">
        <v>284553.40999999997</v>
      </c>
      <c r="BA200" s="20">
        <v>305841.03999999998</v>
      </c>
      <c r="BB200" s="20">
        <v>300869.88</v>
      </c>
      <c r="BC200" s="43">
        <v>322836.24</v>
      </c>
      <c r="BD200" s="20">
        <v>303286.36</v>
      </c>
      <c r="BE200" s="20">
        <v>319190.90999999997</v>
      </c>
      <c r="BF200" s="11"/>
      <c r="BG200" s="22"/>
    </row>
    <row r="201" spans="1:65" x14ac:dyDescent="0.25">
      <c r="A201" s="23" t="s">
        <v>167</v>
      </c>
      <c r="B201" s="29" t="s">
        <v>168</v>
      </c>
      <c r="C201" s="25" t="s">
        <v>197</v>
      </c>
      <c r="D201" s="25" t="s">
        <v>204</v>
      </c>
      <c r="E201" s="25" t="s">
        <v>169</v>
      </c>
      <c r="F201" s="25" t="s">
        <v>18</v>
      </c>
      <c r="G201" s="19" t="s">
        <v>19</v>
      </c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>
        <v>14169</v>
      </c>
      <c r="AA201" s="20">
        <v>14537</v>
      </c>
      <c r="AB201" s="20">
        <v>14865</v>
      </c>
      <c r="AC201" s="20">
        <v>15405</v>
      </c>
      <c r="AD201" s="20">
        <v>15895</v>
      </c>
      <c r="AE201" s="20">
        <v>19345</v>
      </c>
      <c r="AF201" s="20">
        <v>21440.799999999999</v>
      </c>
      <c r="AG201" s="20">
        <v>16905.3</v>
      </c>
      <c r="AH201" s="20">
        <v>15225.34</v>
      </c>
      <c r="AI201" s="20">
        <v>15723.81</v>
      </c>
      <c r="AJ201" s="20">
        <v>15556.27</v>
      </c>
      <c r="AK201" s="20">
        <v>15755.43</v>
      </c>
      <c r="AL201" s="20">
        <v>15197</v>
      </c>
      <c r="AM201" s="20">
        <v>16554.509999999998</v>
      </c>
      <c r="AN201" s="20">
        <v>15890.58</v>
      </c>
      <c r="AO201" s="20">
        <v>15347.07</v>
      </c>
      <c r="AP201" s="20">
        <v>16115.63</v>
      </c>
      <c r="AQ201" s="20">
        <v>15916.26</v>
      </c>
      <c r="AR201" s="20">
        <v>14782.25</v>
      </c>
      <c r="AS201" s="20">
        <v>15419.35</v>
      </c>
      <c r="AT201" s="20">
        <v>13679.8</v>
      </c>
      <c r="AU201" s="20">
        <v>14957.59</v>
      </c>
      <c r="AV201" s="20">
        <v>15632.5</v>
      </c>
      <c r="AW201" s="20">
        <v>15419.56</v>
      </c>
      <c r="AX201" s="20">
        <v>15523.87</v>
      </c>
      <c r="AY201" s="20">
        <v>16580.41</v>
      </c>
      <c r="AZ201" s="20">
        <v>14916.3</v>
      </c>
      <c r="BA201" s="20">
        <v>15928.28</v>
      </c>
      <c r="BB201" s="20">
        <v>15662.45</v>
      </c>
      <c r="BC201" s="43">
        <v>16620.45</v>
      </c>
      <c r="BD201" s="20">
        <v>16006.54</v>
      </c>
      <c r="BE201" s="20">
        <v>16938.95</v>
      </c>
      <c r="BF201" s="11"/>
      <c r="BG201" s="22"/>
    </row>
    <row r="202" spans="1:65" x14ac:dyDescent="0.25">
      <c r="A202" s="23" t="s">
        <v>84</v>
      </c>
      <c r="B202" s="29" t="s">
        <v>84</v>
      </c>
      <c r="C202" s="25" t="s">
        <v>197</v>
      </c>
      <c r="D202" s="25" t="s">
        <v>204</v>
      </c>
      <c r="E202" s="25" t="s">
        <v>85</v>
      </c>
      <c r="F202" s="25" t="s">
        <v>18</v>
      </c>
      <c r="G202" s="19" t="s">
        <v>19</v>
      </c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>
        <v>6575</v>
      </c>
      <c r="AA202" s="20">
        <v>6554</v>
      </c>
      <c r="AB202" s="20">
        <v>5945</v>
      </c>
      <c r="AC202" s="20">
        <v>6168</v>
      </c>
      <c r="AD202" s="20">
        <v>6675</v>
      </c>
      <c r="AE202" s="20">
        <v>6807</v>
      </c>
      <c r="AF202" s="20">
        <v>7420.4</v>
      </c>
      <c r="AG202" s="20">
        <v>8568.83</v>
      </c>
      <c r="AH202" s="20">
        <v>6306.69</v>
      </c>
      <c r="AI202" s="20">
        <v>7256.68</v>
      </c>
      <c r="AJ202" s="20">
        <v>8058.1</v>
      </c>
      <c r="AK202" s="20">
        <v>7676.71</v>
      </c>
      <c r="AL202" s="20">
        <v>7506.88</v>
      </c>
      <c r="AM202" s="20">
        <v>7733.75</v>
      </c>
      <c r="AN202" s="20">
        <v>7551.64</v>
      </c>
      <c r="AO202" s="20">
        <v>6688.22</v>
      </c>
      <c r="AP202" s="20">
        <v>7650.26</v>
      </c>
      <c r="AQ202" s="20">
        <v>7323.61</v>
      </c>
      <c r="AR202" s="20">
        <v>5253.43</v>
      </c>
      <c r="AS202" s="20">
        <v>6440.69</v>
      </c>
      <c r="AT202" s="20">
        <v>6977.23</v>
      </c>
      <c r="AU202" s="20">
        <v>6062.89</v>
      </c>
      <c r="AV202" s="20">
        <v>7731.36</v>
      </c>
      <c r="AW202" s="20">
        <v>4759.8999999999996</v>
      </c>
      <c r="AX202" s="20">
        <v>5444.74</v>
      </c>
      <c r="AY202" s="20">
        <v>5341.57</v>
      </c>
      <c r="AZ202" s="20">
        <v>4333.38</v>
      </c>
      <c r="BA202" s="20">
        <v>4854.24</v>
      </c>
      <c r="BB202" s="20">
        <v>5555.14</v>
      </c>
      <c r="BC202" s="43">
        <v>5623.27</v>
      </c>
      <c r="BD202" s="20">
        <v>5146.2</v>
      </c>
      <c r="BE202" s="20">
        <v>3998</v>
      </c>
      <c r="BF202" s="11"/>
      <c r="BG202" s="22"/>
    </row>
    <row r="203" spans="1:65" x14ac:dyDescent="0.25">
      <c r="A203" s="23" t="s">
        <v>86</v>
      </c>
      <c r="B203" s="29" t="s">
        <v>87</v>
      </c>
      <c r="C203" s="25" t="s">
        <v>197</v>
      </c>
      <c r="D203" s="25" t="s">
        <v>204</v>
      </c>
      <c r="E203" s="25" t="s">
        <v>88</v>
      </c>
      <c r="F203" s="25" t="s">
        <v>18</v>
      </c>
      <c r="G203" s="19" t="s">
        <v>19</v>
      </c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>
        <v>11163.27</v>
      </c>
      <c r="AA203" s="20">
        <v>7194.09</v>
      </c>
      <c r="AB203" s="20">
        <v>5818</v>
      </c>
      <c r="AC203" s="20">
        <v>6621</v>
      </c>
      <c r="AD203" s="20">
        <v>6098</v>
      </c>
      <c r="AE203" s="20">
        <v>6438</v>
      </c>
      <c r="AF203" s="20">
        <v>8779.5400000000009</v>
      </c>
      <c r="AG203" s="20">
        <v>2824.73</v>
      </c>
      <c r="AH203" s="20">
        <v>513.30999999999995</v>
      </c>
      <c r="AI203" s="20">
        <v>0</v>
      </c>
      <c r="AJ203" s="20">
        <v>246.17</v>
      </c>
      <c r="AK203" s="20">
        <v>225.35</v>
      </c>
      <c r="AL203" s="20">
        <v>0</v>
      </c>
      <c r="AM203" s="20">
        <v>18.87</v>
      </c>
      <c r="AN203" s="20">
        <v>278.88</v>
      </c>
      <c r="AO203" s="20">
        <v>176.67</v>
      </c>
      <c r="AP203" s="20">
        <v>573.65</v>
      </c>
      <c r="AQ203" s="20">
        <v>1790.46</v>
      </c>
      <c r="AR203" s="20">
        <v>1215.3399999999999</v>
      </c>
      <c r="AS203" s="20">
        <v>526.26</v>
      </c>
      <c r="AT203" s="20">
        <v>1802.61</v>
      </c>
      <c r="AU203" s="20">
        <v>0</v>
      </c>
      <c r="AV203" s="20">
        <v>0</v>
      </c>
      <c r="AW203" s="20">
        <v>0</v>
      </c>
      <c r="AX203" s="20">
        <v>0</v>
      </c>
      <c r="AY203" s="20">
        <v>0</v>
      </c>
      <c r="AZ203" s="20">
        <v>0</v>
      </c>
      <c r="BA203" s="20">
        <v>0</v>
      </c>
      <c r="BB203" s="20">
        <v>0</v>
      </c>
      <c r="BC203" s="43">
        <v>0</v>
      </c>
      <c r="BD203" s="20">
        <v>0</v>
      </c>
      <c r="BE203" s="20">
        <v>0</v>
      </c>
      <c r="BF203" s="11"/>
      <c r="BG203" s="22"/>
    </row>
    <row r="204" spans="1:65" x14ac:dyDescent="0.25">
      <c r="A204" s="23" t="s">
        <v>89</v>
      </c>
      <c r="B204" s="29" t="s">
        <v>90</v>
      </c>
      <c r="C204" s="25" t="s">
        <v>197</v>
      </c>
      <c r="D204" s="25" t="s">
        <v>204</v>
      </c>
      <c r="E204" s="25" t="s">
        <v>91</v>
      </c>
      <c r="F204" s="25" t="s">
        <v>18</v>
      </c>
      <c r="G204" s="19" t="s">
        <v>19</v>
      </c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>
        <v>0</v>
      </c>
      <c r="AA204" s="20">
        <v>0</v>
      </c>
      <c r="AB204" s="20">
        <v>0</v>
      </c>
      <c r="AC204" s="20">
        <v>0</v>
      </c>
      <c r="AD204" s="20">
        <v>0</v>
      </c>
      <c r="AE204" s="20">
        <v>0</v>
      </c>
      <c r="AF204" s="20">
        <v>0</v>
      </c>
      <c r="AG204" s="20">
        <v>0</v>
      </c>
      <c r="AH204" s="20">
        <v>0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20">
        <v>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20">
        <v>0</v>
      </c>
      <c r="AW204" s="20">
        <v>0</v>
      </c>
      <c r="AX204" s="20">
        <v>0</v>
      </c>
      <c r="AY204" s="20">
        <v>0</v>
      </c>
      <c r="AZ204" s="20">
        <v>0</v>
      </c>
      <c r="BA204" s="20">
        <v>0</v>
      </c>
      <c r="BB204" s="20">
        <v>0</v>
      </c>
      <c r="BC204" s="43">
        <v>0</v>
      </c>
      <c r="BD204" s="20">
        <v>0</v>
      </c>
      <c r="BE204" s="20">
        <v>0</v>
      </c>
      <c r="BF204" s="11"/>
      <c r="BG204" s="22"/>
    </row>
    <row r="205" spans="1:65" x14ac:dyDescent="0.25">
      <c r="A205" s="23" t="s">
        <v>92</v>
      </c>
      <c r="B205" s="29" t="s">
        <v>93</v>
      </c>
      <c r="C205" s="25" t="s">
        <v>197</v>
      </c>
      <c r="D205" s="25" t="s">
        <v>204</v>
      </c>
      <c r="E205" s="25" t="s">
        <v>94</v>
      </c>
      <c r="F205" s="25" t="s">
        <v>18</v>
      </c>
      <c r="G205" s="19" t="s">
        <v>19</v>
      </c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>
        <v>57750</v>
      </c>
      <c r="AA205" s="20">
        <v>68006</v>
      </c>
      <c r="AB205" s="20">
        <v>67343</v>
      </c>
      <c r="AC205" s="20">
        <v>64694</v>
      </c>
      <c r="AD205" s="20">
        <v>69851</v>
      </c>
      <c r="AE205" s="20">
        <v>93308</v>
      </c>
      <c r="AF205" s="20">
        <v>113721.28</v>
      </c>
      <c r="AG205" s="20">
        <v>102609.01</v>
      </c>
      <c r="AH205" s="20">
        <v>95293.09</v>
      </c>
      <c r="AI205" s="20">
        <v>98944.08</v>
      </c>
      <c r="AJ205" s="20">
        <v>99759.08</v>
      </c>
      <c r="AK205" s="20">
        <v>98088.79</v>
      </c>
      <c r="AL205" s="20">
        <v>90838.33</v>
      </c>
      <c r="AM205" s="20">
        <v>91211.51</v>
      </c>
      <c r="AN205" s="20">
        <v>86989.69</v>
      </c>
      <c r="AO205" s="20">
        <v>84038.45</v>
      </c>
      <c r="AP205" s="20">
        <v>87009.600000000006</v>
      </c>
      <c r="AQ205" s="20">
        <v>85928.08</v>
      </c>
      <c r="AR205" s="20">
        <v>84254.83</v>
      </c>
      <c r="AS205" s="20">
        <v>91611.39</v>
      </c>
      <c r="AT205" s="20">
        <v>79590.98</v>
      </c>
      <c r="AU205" s="20">
        <v>81340.210000000006</v>
      </c>
      <c r="AV205" s="20">
        <v>88078.54</v>
      </c>
      <c r="AW205" s="20">
        <v>89046.27</v>
      </c>
      <c r="AX205" s="20">
        <v>81205.820000000007</v>
      </c>
      <c r="AY205" s="20">
        <v>86903.16</v>
      </c>
      <c r="AZ205" s="20">
        <v>81988.02</v>
      </c>
      <c r="BA205" s="20">
        <v>91231.38</v>
      </c>
      <c r="BB205" s="20">
        <v>88088.59</v>
      </c>
      <c r="BC205" s="43">
        <v>91488.27</v>
      </c>
      <c r="BD205" s="20">
        <v>82993.62</v>
      </c>
      <c r="BE205" s="20">
        <v>88800.55</v>
      </c>
      <c r="BF205" s="11"/>
      <c r="BG205" s="22"/>
    </row>
    <row r="206" spans="1:65" x14ac:dyDescent="0.25">
      <c r="A206" s="23" t="s">
        <v>205</v>
      </c>
      <c r="B206" s="29" t="s">
        <v>95</v>
      </c>
      <c r="C206" s="25" t="s">
        <v>197</v>
      </c>
      <c r="D206" s="25" t="s">
        <v>204</v>
      </c>
      <c r="E206" s="25" t="s">
        <v>96</v>
      </c>
      <c r="F206" s="25" t="s">
        <v>18</v>
      </c>
      <c r="G206" s="19" t="s">
        <v>19</v>
      </c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>
        <v>0</v>
      </c>
      <c r="AA206" s="20">
        <v>0</v>
      </c>
      <c r="AB206" s="20">
        <v>0</v>
      </c>
      <c r="AC206" s="20">
        <v>0</v>
      </c>
      <c r="AD206" s="20">
        <v>0</v>
      </c>
      <c r="AE206" s="20">
        <v>0</v>
      </c>
      <c r="AF206" s="20">
        <v>0</v>
      </c>
      <c r="AG206" s="20">
        <v>0</v>
      </c>
      <c r="AH206" s="20">
        <v>0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20">
        <v>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20">
        <v>0</v>
      </c>
      <c r="AW206" s="20">
        <v>0</v>
      </c>
      <c r="AX206" s="20">
        <v>0</v>
      </c>
      <c r="AY206" s="20">
        <v>0</v>
      </c>
      <c r="AZ206" s="20">
        <v>0</v>
      </c>
      <c r="BA206" s="20">
        <v>0</v>
      </c>
      <c r="BB206" s="20">
        <v>0</v>
      </c>
      <c r="BC206" s="43">
        <v>0</v>
      </c>
      <c r="BD206" s="20">
        <v>0</v>
      </c>
      <c r="BE206" s="20">
        <v>0</v>
      </c>
      <c r="BF206" s="11"/>
      <c r="BG206" s="22"/>
    </row>
    <row r="207" spans="1:65" x14ac:dyDescent="0.25">
      <c r="A207" s="23" t="s">
        <v>97</v>
      </c>
      <c r="B207" s="29" t="s">
        <v>98</v>
      </c>
      <c r="C207" s="25" t="s">
        <v>197</v>
      </c>
      <c r="D207" s="25" t="s">
        <v>204</v>
      </c>
      <c r="E207" s="25" t="s">
        <v>99</v>
      </c>
      <c r="F207" s="25" t="s">
        <v>18</v>
      </c>
      <c r="G207" s="19" t="s">
        <v>19</v>
      </c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>
        <v>3312.35</v>
      </c>
      <c r="AA207" s="20">
        <v>1182</v>
      </c>
      <c r="AB207" s="20">
        <v>958</v>
      </c>
      <c r="AC207" s="20">
        <v>464</v>
      </c>
      <c r="AD207" s="20">
        <v>1054</v>
      </c>
      <c r="AE207" s="20">
        <v>0</v>
      </c>
      <c r="AF207" s="20">
        <v>0</v>
      </c>
      <c r="AG207" s="20">
        <v>0</v>
      </c>
      <c r="AH207" s="20">
        <v>0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20">
        <v>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20">
        <v>0</v>
      </c>
      <c r="AW207" s="20">
        <v>0</v>
      </c>
      <c r="AX207" s="20">
        <v>0</v>
      </c>
      <c r="AY207" s="20">
        <v>0</v>
      </c>
      <c r="AZ207" s="20">
        <v>0</v>
      </c>
      <c r="BA207" s="20">
        <v>0</v>
      </c>
      <c r="BB207" s="20">
        <v>0</v>
      </c>
      <c r="BC207" s="43">
        <v>0</v>
      </c>
      <c r="BD207" s="20">
        <v>0</v>
      </c>
      <c r="BE207" s="20">
        <v>0</v>
      </c>
      <c r="BF207" s="11"/>
      <c r="BG207" s="22"/>
    </row>
    <row r="208" spans="1:65" x14ac:dyDescent="0.25">
      <c r="A208" s="23" t="s">
        <v>206</v>
      </c>
      <c r="B208" s="29" t="s">
        <v>206</v>
      </c>
      <c r="C208" s="25" t="s">
        <v>197</v>
      </c>
      <c r="D208" s="25" t="s">
        <v>204</v>
      </c>
      <c r="E208" s="25" t="s">
        <v>101</v>
      </c>
      <c r="F208" s="25" t="s">
        <v>18</v>
      </c>
      <c r="G208" s="19" t="s">
        <v>19</v>
      </c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>
        <v>10850.72</v>
      </c>
      <c r="AA208" s="20">
        <v>8144</v>
      </c>
      <c r="AB208" s="20">
        <v>6409</v>
      </c>
      <c r="AC208" s="20">
        <v>8681</v>
      </c>
      <c r="AD208" s="20">
        <v>9756</v>
      </c>
      <c r="AE208" s="20">
        <v>11993</v>
      </c>
      <c r="AF208" s="20">
        <v>17888.45</v>
      </c>
      <c r="AG208" s="20">
        <v>18740.98</v>
      </c>
      <c r="AH208" s="20">
        <v>16463.22</v>
      </c>
      <c r="AI208" s="20">
        <v>22585.51</v>
      </c>
      <c r="AJ208" s="20">
        <v>21593.05</v>
      </c>
      <c r="AK208" s="20">
        <v>23600.11</v>
      </c>
      <c r="AL208" s="20">
        <v>23010.21</v>
      </c>
      <c r="AM208" s="20">
        <v>26585.01</v>
      </c>
      <c r="AN208" s="20">
        <v>26381.67</v>
      </c>
      <c r="AO208" s="20">
        <v>22057.42</v>
      </c>
      <c r="AP208" s="20">
        <v>26438.639999999999</v>
      </c>
      <c r="AQ208" s="20">
        <v>23584.45</v>
      </c>
      <c r="AR208" s="20">
        <v>21738.27</v>
      </c>
      <c r="AS208" s="20">
        <v>17776.22</v>
      </c>
      <c r="AT208" s="20">
        <v>17687.07</v>
      </c>
      <c r="AU208" s="20">
        <v>11952.34</v>
      </c>
      <c r="AV208" s="20">
        <v>9759.76</v>
      </c>
      <c r="AW208" s="20">
        <v>6319.68</v>
      </c>
      <c r="AX208" s="20">
        <v>5972.65</v>
      </c>
      <c r="AY208" s="20">
        <v>6252.48</v>
      </c>
      <c r="AZ208" s="20">
        <v>5664.81</v>
      </c>
      <c r="BA208" s="20">
        <v>5287.96</v>
      </c>
      <c r="BB208" s="20">
        <v>4915.47</v>
      </c>
      <c r="BC208" s="43">
        <v>5242.8599999999997</v>
      </c>
      <c r="BD208" s="20">
        <v>3417.92</v>
      </c>
      <c r="BE208" s="20">
        <v>3995.04</v>
      </c>
      <c r="BF208" s="11"/>
      <c r="BG208" s="22"/>
    </row>
    <row r="209" spans="1:59" x14ac:dyDescent="0.25">
      <c r="A209" s="23" t="s">
        <v>102</v>
      </c>
      <c r="B209" s="29" t="s">
        <v>103</v>
      </c>
      <c r="C209" s="25" t="s">
        <v>197</v>
      </c>
      <c r="D209" s="25" t="s">
        <v>204</v>
      </c>
      <c r="E209" s="25" t="s">
        <v>104</v>
      </c>
      <c r="F209" s="25" t="s">
        <v>18</v>
      </c>
      <c r="G209" s="19" t="s">
        <v>19</v>
      </c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>
        <v>140492</v>
      </c>
      <c r="AA209" s="20">
        <v>159695</v>
      </c>
      <c r="AB209" s="20">
        <v>170779</v>
      </c>
      <c r="AC209" s="20">
        <v>167773</v>
      </c>
      <c r="AD209" s="20">
        <v>175592</v>
      </c>
      <c r="AE209" s="20">
        <v>182235</v>
      </c>
      <c r="AF209" s="20">
        <v>190710.01</v>
      </c>
      <c r="AG209" s="20">
        <v>152202.31</v>
      </c>
      <c r="AH209" s="20">
        <v>138522.97</v>
      </c>
      <c r="AI209" s="20">
        <v>139753.82</v>
      </c>
      <c r="AJ209" s="20">
        <v>139185.74</v>
      </c>
      <c r="AK209" s="20">
        <v>137502.17000000001</v>
      </c>
      <c r="AL209" s="20">
        <v>139116.29999999999</v>
      </c>
      <c r="AM209" s="20">
        <v>147374.37</v>
      </c>
      <c r="AN209" s="20">
        <v>142147.85999999999</v>
      </c>
      <c r="AO209" s="20">
        <v>137685.13</v>
      </c>
      <c r="AP209" s="20">
        <v>139121.53</v>
      </c>
      <c r="AQ209" s="20">
        <v>136556.85999999999</v>
      </c>
      <c r="AR209" s="20">
        <v>132299.91</v>
      </c>
      <c r="AS209" s="20">
        <v>141271.28</v>
      </c>
      <c r="AT209" s="20">
        <v>129330.5</v>
      </c>
      <c r="AU209" s="20">
        <v>122018.45</v>
      </c>
      <c r="AV209" s="20">
        <v>145640.26</v>
      </c>
      <c r="AW209" s="20">
        <v>136572.54</v>
      </c>
      <c r="AX209" s="20">
        <v>129603.31</v>
      </c>
      <c r="AY209" s="20">
        <v>137795.32</v>
      </c>
      <c r="AZ209" s="20">
        <v>129279.75</v>
      </c>
      <c r="BA209" s="20">
        <v>140707.62</v>
      </c>
      <c r="BB209" s="20">
        <v>138729.32</v>
      </c>
      <c r="BC209" s="43">
        <v>149030.10999999999</v>
      </c>
      <c r="BD209" s="20">
        <v>143168.99</v>
      </c>
      <c r="BE209" s="20">
        <v>150237.71</v>
      </c>
      <c r="BF209" s="11"/>
      <c r="BG209" s="22"/>
    </row>
    <row r="210" spans="1:59" x14ac:dyDescent="0.25">
      <c r="A210" s="23" t="s">
        <v>105</v>
      </c>
      <c r="B210" s="29" t="s">
        <v>106</v>
      </c>
      <c r="C210" s="25" t="s">
        <v>197</v>
      </c>
      <c r="D210" s="25" t="s">
        <v>204</v>
      </c>
      <c r="E210" s="25" t="s">
        <v>107</v>
      </c>
      <c r="F210" s="25" t="s">
        <v>18</v>
      </c>
      <c r="G210" s="19" t="s">
        <v>19</v>
      </c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>
        <v>89696</v>
      </c>
      <c r="AA210" s="20">
        <v>83530</v>
      </c>
      <c r="AB210" s="20">
        <v>88422</v>
      </c>
      <c r="AC210" s="20">
        <v>95276</v>
      </c>
      <c r="AD210" s="20">
        <v>92257.36</v>
      </c>
      <c r="AE210" s="20">
        <v>96512.09</v>
      </c>
      <c r="AF210" s="20">
        <v>96069.5</v>
      </c>
      <c r="AG210" s="20">
        <v>68214.320000000007</v>
      </c>
      <c r="AH210" s="20">
        <v>63431.28</v>
      </c>
      <c r="AI210" s="20">
        <v>65006.75</v>
      </c>
      <c r="AJ210" s="20">
        <v>69782.31</v>
      </c>
      <c r="AK210" s="20">
        <v>63695.66</v>
      </c>
      <c r="AL210" s="20">
        <v>64001.599999999999</v>
      </c>
      <c r="AM210" s="20">
        <v>61758.53</v>
      </c>
      <c r="AN210" s="20">
        <v>63304.29</v>
      </c>
      <c r="AO210" s="20">
        <v>57125.85</v>
      </c>
      <c r="AP210" s="20">
        <v>59785.42</v>
      </c>
      <c r="AQ210" s="20">
        <v>57517.35</v>
      </c>
      <c r="AR210" s="20">
        <v>56045.54</v>
      </c>
      <c r="AS210" s="20">
        <v>51420.42</v>
      </c>
      <c r="AT210" s="20">
        <v>51857.57</v>
      </c>
      <c r="AU210" s="20">
        <v>46606.080000000002</v>
      </c>
      <c r="AV210" s="20">
        <v>53313.29</v>
      </c>
      <c r="AW210" s="20">
        <v>49300.2</v>
      </c>
      <c r="AX210" s="20">
        <v>50500.27</v>
      </c>
      <c r="AY210" s="20">
        <v>54056.45</v>
      </c>
      <c r="AZ210" s="20">
        <v>48371.14</v>
      </c>
      <c r="BA210" s="20">
        <v>47831.55</v>
      </c>
      <c r="BB210" s="20">
        <v>47918.91</v>
      </c>
      <c r="BC210" s="43">
        <v>54831.28</v>
      </c>
      <c r="BD210" s="20">
        <v>52553.09</v>
      </c>
      <c r="BE210" s="20">
        <v>55220.67</v>
      </c>
      <c r="BF210" s="11"/>
      <c r="BG210" s="22"/>
    </row>
    <row r="211" spans="1:59" x14ac:dyDescent="0.25">
      <c r="A211" s="23" t="s">
        <v>108</v>
      </c>
      <c r="B211" s="29" t="s">
        <v>109</v>
      </c>
      <c r="C211" s="25" t="s">
        <v>197</v>
      </c>
      <c r="D211" s="25" t="s">
        <v>204</v>
      </c>
      <c r="E211" s="25" t="s">
        <v>110</v>
      </c>
      <c r="F211" s="25" t="s">
        <v>18</v>
      </c>
      <c r="G211" s="19" t="s">
        <v>19</v>
      </c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>
        <v>0</v>
      </c>
      <c r="AA211" s="20">
        <v>0</v>
      </c>
      <c r="AB211" s="20">
        <v>0</v>
      </c>
      <c r="AC211" s="20">
        <v>0</v>
      </c>
      <c r="AD211" s="20">
        <v>0</v>
      </c>
      <c r="AE211" s="20">
        <v>0</v>
      </c>
      <c r="AF211" s="20">
        <v>0</v>
      </c>
      <c r="AG211" s="20">
        <v>0</v>
      </c>
      <c r="AH211" s="20">
        <v>0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20">
        <v>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20">
        <v>0</v>
      </c>
      <c r="AW211" s="20">
        <v>0</v>
      </c>
      <c r="AX211" s="20">
        <v>0</v>
      </c>
      <c r="AY211" s="20">
        <v>0</v>
      </c>
      <c r="AZ211" s="20">
        <v>0</v>
      </c>
      <c r="BA211" s="20">
        <v>0</v>
      </c>
      <c r="BB211" s="20">
        <v>0</v>
      </c>
      <c r="BC211" s="43">
        <v>0</v>
      </c>
      <c r="BD211" s="20">
        <v>0</v>
      </c>
      <c r="BE211" s="20">
        <v>0</v>
      </c>
      <c r="BF211" s="11"/>
      <c r="BG211" s="22"/>
    </row>
    <row r="212" spans="1:59" x14ac:dyDescent="0.25">
      <c r="A212" s="23" t="s">
        <v>113</v>
      </c>
      <c r="B212" s="29" t="s">
        <v>114</v>
      </c>
      <c r="C212" s="25" t="s">
        <v>197</v>
      </c>
      <c r="D212" s="25" t="s">
        <v>204</v>
      </c>
      <c r="E212" s="25" t="s">
        <v>115</v>
      </c>
      <c r="F212" s="25" t="s">
        <v>18</v>
      </c>
      <c r="G212" s="19" t="s">
        <v>19</v>
      </c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>
        <v>0</v>
      </c>
      <c r="AA212" s="20">
        <v>0</v>
      </c>
      <c r="AB212" s="20">
        <v>0</v>
      </c>
      <c r="AC212" s="20">
        <v>0</v>
      </c>
      <c r="AD212" s="20">
        <v>0</v>
      </c>
      <c r="AE212" s="20">
        <v>0</v>
      </c>
      <c r="AF212" s="20">
        <v>0</v>
      </c>
      <c r="AG212" s="20">
        <v>0</v>
      </c>
      <c r="AH212" s="20">
        <v>0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20">
        <v>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20">
        <v>0</v>
      </c>
      <c r="AW212" s="20">
        <v>0</v>
      </c>
      <c r="AX212" s="20">
        <v>0</v>
      </c>
      <c r="AY212" s="20">
        <v>0</v>
      </c>
      <c r="AZ212" s="20">
        <v>0</v>
      </c>
      <c r="BA212" s="20">
        <v>0</v>
      </c>
      <c r="BB212" s="20">
        <v>0</v>
      </c>
      <c r="BC212" s="43">
        <v>0</v>
      </c>
      <c r="BD212" s="20">
        <v>0</v>
      </c>
      <c r="BE212" s="20">
        <v>0</v>
      </c>
      <c r="BF212" s="11"/>
      <c r="BG212" s="22"/>
    </row>
    <row r="213" spans="1:59" x14ac:dyDescent="0.25">
      <c r="A213" s="23" t="s">
        <v>116</v>
      </c>
      <c r="B213" s="29" t="s">
        <v>117</v>
      </c>
      <c r="C213" s="25" t="s">
        <v>197</v>
      </c>
      <c r="D213" s="25" t="s">
        <v>204</v>
      </c>
      <c r="E213" s="25" t="s">
        <v>118</v>
      </c>
      <c r="F213" s="25" t="s">
        <v>18</v>
      </c>
      <c r="G213" s="19" t="s">
        <v>19</v>
      </c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>
        <v>0</v>
      </c>
      <c r="AA213" s="20">
        <v>0</v>
      </c>
      <c r="AB213" s="20">
        <v>4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  <c r="AH213" s="20">
        <v>0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20">
        <v>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20">
        <v>0</v>
      </c>
      <c r="AW213" s="20">
        <v>0</v>
      </c>
      <c r="AX213" s="20">
        <v>0</v>
      </c>
      <c r="AY213" s="20">
        <v>0</v>
      </c>
      <c r="AZ213" s="20">
        <v>0</v>
      </c>
      <c r="BA213" s="20">
        <v>0</v>
      </c>
      <c r="BB213" s="20">
        <v>0</v>
      </c>
      <c r="BC213" s="43">
        <v>0</v>
      </c>
      <c r="BD213" s="20">
        <v>0</v>
      </c>
      <c r="BE213" s="20">
        <v>0</v>
      </c>
      <c r="BF213" s="11"/>
      <c r="BG213" s="22"/>
    </row>
    <row r="214" spans="1:59" x14ac:dyDescent="0.25">
      <c r="A214" s="23" t="s">
        <v>119</v>
      </c>
      <c r="B214" s="29" t="s">
        <v>119</v>
      </c>
      <c r="C214" s="25" t="s">
        <v>197</v>
      </c>
      <c r="D214" s="25" t="s">
        <v>204</v>
      </c>
      <c r="E214" s="25" t="s">
        <v>120</v>
      </c>
      <c r="F214" s="25" t="s">
        <v>18</v>
      </c>
      <c r="G214" s="19" t="s">
        <v>19</v>
      </c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>
        <v>1089.8800000000001</v>
      </c>
      <c r="AA214" s="20">
        <v>390</v>
      </c>
      <c r="AB214" s="20">
        <v>1</v>
      </c>
      <c r="AC214" s="20">
        <v>0</v>
      </c>
      <c r="AD214" s="20">
        <v>0</v>
      </c>
      <c r="AE214" s="20">
        <v>0</v>
      </c>
      <c r="AF214" s="20">
        <v>0</v>
      </c>
      <c r="AG214" s="20">
        <v>0</v>
      </c>
      <c r="AH214" s="20"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207</v>
      </c>
      <c r="AN214" s="20">
        <v>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20">
        <v>0</v>
      </c>
      <c r="AW214" s="20">
        <v>0</v>
      </c>
      <c r="AX214" s="20">
        <v>0</v>
      </c>
      <c r="AY214" s="20">
        <v>0</v>
      </c>
      <c r="AZ214" s="20">
        <v>0</v>
      </c>
      <c r="BA214" s="20">
        <v>0</v>
      </c>
      <c r="BB214" s="20">
        <v>0</v>
      </c>
      <c r="BC214" s="43">
        <v>0</v>
      </c>
      <c r="BD214" s="20">
        <v>0</v>
      </c>
      <c r="BE214" s="20">
        <v>0</v>
      </c>
      <c r="BF214" s="11"/>
      <c r="BG214" s="22"/>
    </row>
    <row r="215" spans="1:59" x14ac:dyDescent="0.25">
      <c r="A215" s="23" t="s">
        <v>64</v>
      </c>
      <c r="B215" s="29" t="s">
        <v>65</v>
      </c>
      <c r="C215" s="25" t="s">
        <v>197</v>
      </c>
      <c r="D215" s="25" t="s">
        <v>204</v>
      </c>
      <c r="E215" s="25" t="s">
        <v>66</v>
      </c>
      <c r="F215" s="25" t="s">
        <v>18</v>
      </c>
      <c r="G215" s="19" t="s">
        <v>19</v>
      </c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>
        <v>0</v>
      </c>
      <c r="AA215" s="20">
        <v>0</v>
      </c>
      <c r="AB215" s="20">
        <v>0</v>
      </c>
      <c r="AC215" s="20">
        <v>0</v>
      </c>
      <c r="AD215" s="20">
        <v>0</v>
      </c>
      <c r="AE215" s="20">
        <v>0</v>
      </c>
      <c r="AF215" s="20">
        <v>0</v>
      </c>
      <c r="AG215" s="20">
        <v>0</v>
      </c>
      <c r="AH215" s="20">
        <v>0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20">
        <v>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20">
        <v>0</v>
      </c>
      <c r="AW215" s="20">
        <v>0</v>
      </c>
      <c r="AX215" s="20">
        <v>0</v>
      </c>
      <c r="AY215" s="20">
        <v>0</v>
      </c>
      <c r="AZ215" s="20">
        <v>0</v>
      </c>
      <c r="BA215" s="20">
        <v>0</v>
      </c>
      <c r="BB215" s="20">
        <v>0</v>
      </c>
      <c r="BC215" s="43">
        <v>0</v>
      </c>
      <c r="BD215" s="20">
        <v>0</v>
      </c>
      <c r="BE215" s="20">
        <v>0</v>
      </c>
      <c r="BF215" s="11"/>
      <c r="BG215" s="27"/>
    </row>
    <row r="216" spans="1:59" x14ac:dyDescent="0.25">
      <c r="A216" s="13" t="s">
        <v>207</v>
      </c>
      <c r="B216" s="33" t="s">
        <v>207</v>
      </c>
      <c r="C216" s="18"/>
      <c r="D216" s="18"/>
      <c r="E216" s="18"/>
      <c r="F216" s="18"/>
      <c r="G216" s="19"/>
      <c r="H216" s="20" t="s">
        <v>76</v>
      </c>
      <c r="I216" s="20" t="s">
        <v>76</v>
      </c>
      <c r="J216" s="20" t="s">
        <v>76</v>
      </c>
      <c r="K216" s="20" t="s">
        <v>76</v>
      </c>
      <c r="L216" s="20" t="s">
        <v>76</v>
      </c>
      <c r="M216" s="20" t="s">
        <v>76</v>
      </c>
      <c r="N216" s="20" t="s">
        <v>76</v>
      </c>
      <c r="O216" s="20" t="s">
        <v>76</v>
      </c>
      <c r="P216" s="20" t="s">
        <v>76</v>
      </c>
      <c r="Q216" s="20" t="s">
        <v>76</v>
      </c>
      <c r="R216" s="20" t="s">
        <v>76</v>
      </c>
      <c r="S216" s="20" t="s">
        <v>76</v>
      </c>
      <c r="T216" s="20" t="s">
        <v>76</v>
      </c>
      <c r="U216" s="20" t="s">
        <v>76</v>
      </c>
      <c r="V216" s="20" t="s">
        <v>76</v>
      </c>
      <c r="W216" s="20" t="s">
        <v>76</v>
      </c>
      <c r="X216" s="20" t="s">
        <v>76</v>
      </c>
      <c r="Y216" s="20" t="s">
        <v>76</v>
      </c>
      <c r="Z216" s="20" t="s">
        <v>76</v>
      </c>
      <c r="AA216" s="20" t="s">
        <v>76</v>
      </c>
      <c r="AB216" s="20" t="s">
        <v>76</v>
      </c>
      <c r="AC216" s="20" t="s">
        <v>76</v>
      </c>
      <c r="AD216" s="20" t="s">
        <v>76</v>
      </c>
      <c r="AE216" s="20" t="s">
        <v>76</v>
      </c>
      <c r="AF216" s="20" t="s">
        <v>76</v>
      </c>
      <c r="AG216" s="20" t="s">
        <v>76</v>
      </c>
      <c r="AH216" s="20" t="s">
        <v>76</v>
      </c>
      <c r="AI216" s="20" t="s">
        <v>76</v>
      </c>
      <c r="AJ216" s="20" t="s">
        <v>76</v>
      </c>
      <c r="AK216" s="20" t="s">
        <v>76</v>
      </c>
      <c r="AL216" s="20" t="s">
        <v>76</v>
      </c>
      <c r="AM216" s="20" t="s">
        <v>76</v>
      </c>
      <c r="AN216" s="20" t="s">
        <v>76</v>
      </c>
      <c r="AO216" s="20" t="s">
        <v>76</v>
      </c>
      <c r="AP216" s="20" t="s">
        <v>76</v>
      </c>
      <c r="AQ216" s="20" t="s">
        <v>76</v>
      </c>
      <c r="AR216" s="20" t="s">
        <v>76</v>
      </c>
      <c r="AS216" s="20" t="s">
        <v>76</v>
      </c>
      <c r="AT216" s="20" t="s">
        <v>76</v>
      </c>
      <c r="AU216" s="20" t="s">
        <v>76</v>
      </c>
      <c r="AV216" s="20" t="s">
        <v>76</v>
      </c>
      <c r="AW216" s="20" t="s">
        <v>76</v>
      </c>
      <c r="AX216" s="20" t="s">
        <v>76</v>
      </c>
      <c r="AY216" s="20" t="s">
        <v>76</v>
      </c>
      <c r="AZ216" s="20" t="s">
        <v>76</v>
      </c>
      <c r="BA216" s="20" t="s">
        <v>76</v>
      </c>
      <c r="BB216" s="20" t="s">
        <v>76</v>
      </c>
      <c r="BC216" s="20" t="s">
        <v>76</v>
      </c>
      <c r="BD216" s="20" t="s">
        <v>76</v>
      </c>
      <c r="BE216" s="20" t="s">
        <v>76</v>
      </c>
      <c r="BF216" s="11"/>
      <c r="BG216" s="12"/>
    </row>
    <row r="217" spans="1:59" x14ac:dyDescent="0.25">
      <c r="A217" s="16" t="s">
        <v>208</v>
      </c>
      <c r="B217" s="29" t="s">
        <v>209</v>
      </c>
      <c r="C217" s="18"/>
      <c r="D217" s="18"/>
      <c r="E217" s="18"/>
      <c r="F217" s="18"/>
      <c r="G217" s="45"/>
      <c r="H217" s="20" t="s">
        <v>76</v>
      </c>
      <c r="I217" s="20" t="s">
        <v>76</v>
      </c>
      <c r="J217" s="20" t="s">
        <v>76</v>
      </c>
      <c r="K217" s="20" t="s">
        <v>76</v>
      </c>
      <c r="L217" s="20" t="s">
        <v>76</v>
      </c>
      <c r="M217" s="20" t="s">
        <v>76</v>
      </c>
      <c r="N217" s="20" t="s">
        <v>76</v>
      </c>
      <c r="O217" s="20" t="s">
        <v>76</v>
      </c>
      <c r="P217" s="20" t="s">
        <v>76</v>
      </c>
      <c r="Q217" s="20" t="s">
        <v>76</v>
      </c>
      <c r="R217" s="20" t="s">
        <v>76</v>
      </c>
      <c r="S217" s="20" t="s">
        <v>76</v>
      </c>
      <c r="T217" s="20" t="s">
        <v>76</v>
      </c>
      <c r="U217" s="20" t="s">
        <v>76</v>
      </c>
      <c r="V217" s="20" t="s">
        <v>76</v>
      </c>
      <c r="W217" s="20" t="s">
        <v>76</v>
      </c>
      <c r="X217" s="20" t="s">
        <v>76</v>
      </c>
      <c r="Y217" s="20" t="s">
        <v>76</v>
      </c>
      <c r="Z217" s="20" t="s">
        <v>76</v>
      </c>
      <c r="AA217" s="20" t="s">
        <v>76</v>
      </c>
      <c r="AB217" s="20" t="s">
        <v>76</v>
      </c>
      <c r="AC217" s="20" t="s">
        <v>76</v>
      </c>
      <c r="AD217" s="20" t="s">
        <v>76</v>
      </c>
      <c r="AE217" s="20" t="s">
        <v>76</v>
      </c>
      <c r="AF217" s="20" t="s">
        <v>76</v>
      </c>
      <c r="AG217" s="20" t="s">
        <v>76</v>
      </c>
      <c r="AH217" s="20" t="s">
        <v>76</v>
      </c>
      <c r="AI217" s="20" t="s">
        <v>76</v>
      </c>
      <c r="AJ217" s="20" t="s">
        <v>76</v>
      </c>
      <c r="AK217" s="20" t="s">
        <v>76</v>
      </c>
      <c r="AL217" s="20" t="s">
        <v>76</v>
      </c>
      <c r="AM217" s="20" t="s">
        <v>76</v>
      </c>
      <c r="AN217" s="20" t="s">
        <v>76</v>
      </c>
      <c r="AO217" s="20" t="s">
        <v>76</v>
      </c>
      <c r="AP217" s="20" t="s">
        <v>76</v>
      </c>
      <c r="AQ217" s="20" t="s">
        <v>76</v>
      </c>
      <c r="AR217" s="20" t="s">
        <v>76</v>
      </c>
      <c r="AS217" s="20" t="s">
        <v>76</v>
      </c>
      <c r="AT217" s="20" t="s">
        <v>76</v>
      </c>
      <c r="AU217" s="20" t="s">
        <v>76</v>
      </c>
      <c r="AV217" s="20" t="s">
        <v>76</v>
      </c>
      <c r="AW217" s="20" t="s">
        <v>76</v>
      </c>
      <c r="AX217" s="20" t="s">
        <v>76</v>
      </c>
      <c r="AY217" s="20" t="s">
        <v>76</v>
      </c>
      <c r="AZ217" s="20" t="s">
        <v>76</v>
      </c>
      <c r="BA217" s="20" t="s">
        <v>76</v>
      </c>
      <c r="BB217" s="20" t="s">
        <v>76</v>
      </c>
      <c r="BC217" s="20" t="s">
        <v>76</v>
      </c>
      <c r="BD217" s="20" t="s">
        <v>76</v>
      </c>
      <c r="BE217" s="20" t="s">
        <v>76</v>
      </c>
      <c r="BF217" s="11"/>
      <c r="BG217" s="22"/>
    </row>
    <row r="218" spans="1:59" x14ac:dyDescent="0.25">
      <c r="A218" s="23" t="s">
        <v>210</v>
      </c>
      <c r="B218" s="29" t="s">
        <v>211</v>
      </c>
      <c r="C218" s="25" t="s">
        <v>212</v>
      </c>
      <c r="D218" s="25" t="s">
        <v>213</v>
      </c>
      <c r="E218" s="25" t="s">
        <v>138</v>
      </c>
      <c r="F218" s="25" t="s">
        <v>18</v>
      </c>
      <c r="G218" s="19" t="s">
        <v>19</v>
      </c>
      <c r="H218" s="20">
        <v>-193.18</v>
      </c>
      <c r="I218" s="20"/>
      <c r="J218" s="20"/>
      <c r="K218" s="20">
        <v>-152.44</v>
      </c>
      <c r="L218" s="20">
        <v>-173.1</v>
      </c>
      <c r="M218" s="20">
        <v>-187.52</v>
      </c>
      <c r="N218" s="20">
        <v>-197.45</v>
      </c>
      <c r="O218" s="20">
        <v>-203.64</v>
      </c>
      <c r="P218" s="20">
        <v>-204.6</v>
      </c>
      <c r="Q218" s="20">
        <v>-203.79</v>
      </c>
      <c r="R218" s="20">
        <v>-206.04</v>
      </c>
      <c r="S218" s="20">
        <v>-212.72</v>
      </c>
      <c r="T218" s="20">
        <v>-203.46</v>
      </c>
      <c r="U218" s="20">
        <v>-212.97</v>
      </c>
      <c r="V218" s="20">
        <v>-218.39</v>
      </c>
      <c r="W218" s="20">
        <v>-231.45</v>
      </c>
      <c r="X218" s="20">
        <v>-245.8</v>
      </c>
      <c r="Y218" s="20">
        <v>-289</v>
      </c>
      <c r="Z218" s="20">
        <v>-249.81</v>
      </c>
      <c r="AA218" s="20">
        <v>-252.25</v>
      </c>
      <c r="AB218" s="20">
        <v>-278.83999999999997</v>
      </c>
      <c r="AC218" s="20">
        <v>-227.81</v>
      </c>
      <c r="AD218" s="20">
        <v>-250.21</v>
      </c>
      <c r="AE218" s="20">
        <v>-290.19</v>
      </c>
      <c r="AF218" s="20">
        <v>-356.05</v>
      </c>
      <c r="AG218" s="20">
        <v>-322.22000000000003</v>
      </c>
      <c r="AH218" s="20">
        <v>-321.77999999999997</v>
      </c>
      <c r="AI218" s="20">
        <v>-317.45</v>
      </c>
      <c r="AJ218" s="20">
        <v>-359.53</v>
      </c>
      <c r="AK218" s="20">
        <v>-414.73</v>
      </c>
      <c r="AL218" s="20">
        <v>-455.82</v>
      </c>
      <c r="AM218" s="20">
        <v>-407.75</v>
      </c>
      <c r="AN218" s="20">
        <v>-535.51</v>
      </c>
      <c r="AO218" s="20">
        <v>-784.77</v>
      </c>
      <c r="AP218" s="20">
        <v>-844.96</v>
      </c>
      <c r="AQ218" s="20">
        <v>-749.47</v>
      </c>
      <c r="AR218" s="20">
        <v>-999.48</v>
      </c>
      <c r="AS218" s="20">
        <v>-968.51</v>
      </c>
      <c r="AT218" s="20">
        <v>-886.45</v>
      </c>
      <c r="AU218" s="20">
        <v>-803.99</v>
      </c>
      <c r="AV218" s="20">
        <v>-695.57</v>
      </c>
      <c r="AW218" s="20">
        <v>-885.94</v>
      </c>
      <c r="AX218" s="20">
        <v>-695.03</v>
      </c>
      <c r="AY218" s="20">
        <v>-643.53</v>
      </c>
      <c r="AZ218" s="20">
        <v>-671.68</v>
      </c>
      <c r="BA218" s="20">
        <v>-655.4</v>
      </c>
      <c r="BB218" s="20">
        <v>-1340.25</v>
      </c>
      <c r="BC218" s="20">
        <v>-2036.92</v>
      </c>
      <c r="BD218" s="20">
        <v>-949.37</v>
      </c>
      <c r="BE218" s="20">
        <v>-1840.3</v>
      </c>
      <c r="BF218" s="11"/>
      <c r="BG218" s="22"/>
    </row>
    <row r="219" spans="1:59" x14ac:dyDescent="0.25">
      <c r="A219" s="23" t="s">
        <v>214</v>
      </c>
      <c r="B219" s="29" t="s">
        <v>215</v>
      </c>
      <c r="C219" s="25" t="s">
        <v>212</v>
      </c>
      <c r="D219" s="25" t="s">
        <v>216</v>
      </c>
      <c r="E219" s="25" t="s">
        <v>138</v>
      </c>
      <c r="F219" s="25" t="s">
        <v>18</v>
      </c>
      <c r="G219" s="19" t="s">
        <v>19</v>
      </c>
      <c r="H219" s="20">
        <v>-127.06</v>
      </c>
      <c r="I219" s="20"/>
      <c r="J219" s="20"/>
      <c r="K219" s="20">
        <v>-137.77000000000001</v>
      </c>
      <c r="L219" s="20">
        <v>-176.25</v>
      </c>
      <c r="M219" s="20">
        <v>-217.7</v>
      </c>
      <c r="N219" s="20">
        <v>-255.73</v>
      </c>
      <c r="O219" s="20">
        <v>-305.86</v>
      </c>
      <c r="P219" s="20">
        <v>-326.27999999999997</v>
      </c>
      <c r="Q219" s="20">
        <v>-348.44</v>
      </c>
      <c r="R219" s="20">
        <v>-380.93</v>
      </c>
      <c r="S219" s="20">
        <v>-424.43</v>
      </c>
      <c r="T219" s="20">
        <v>-462.38</v>
      </c>
      <c r="U219" s="20">
        <v>-505.63</v>
      </c>
      <c r="V219" s="20">
        <v>-583.95000000000005</v>
      </c>
      <c r="W219" s="20">
        <v>-589.41</v>
      </c>
      <c r="X219" s="20">
        <v>-516.39</v>
      </c>
      <c r="Y219" s="20">
        <v>-502.13</v>
      </c>
      <c r="Z219" s="20">
        <v>-500.88</v>
      </c>
      <c r="AA219" s="20">
        <v>-558.36</v>
      </c>
      <c r="AB219" s="20">
        <v>-518.66</v>
      </c>
      <c r="AC219" s="20">
        <v>-490.09</v>
      </c>
      <c r="AD219" s="20">
        <v>-508.45</v>
      </c>
      <c r="AE219" s="20">
        <v>-467.5</v>
      </c>
      <c r="AF219" s="20">
        <v>-673.86</v>
      </c>
      <c r="AG219" s="20">
        <v>-613.51</v>
      </c>
      <c r="AH219" s="20">
        <v>-626.89</v>
      </c>
      <c r="AI219" s="20">
        <v>-598.17999999999995</v>
      </c>
      <c r="AJ219" s="20">
        <v>-658.72</v>
      </c>
      <c r="AK219" s="20">
        <v>-720.38</v>
      </c>
      <c r="AL219" s="20">
        <v>-679.56</v>
      </c>
      <c r="AM219" s="20">
        <v>-860.31</v>
      </c>
      <c r="AN219" s="20">
        <v>-824.92</v>
      </c>
      <c r="AO219" s="20">
        <v>-824.92</v>
      </c>
      <c r="AP219" s="20">
        <v>-943.78</v>
      </c>
      <c r="AQ219" s="20">
        <v>-1053.3599999999999</v>
      </c>
      <c r="AR219" s="20">
        <v>-1154.83</v>
      </c>
      <c r="AS219" s="20">
        <v>-1227.81</v>
      </c>
      <c r="AT219" s="20">
        <v>-1252.22</v>
      </c>
      <c r="AU219" s="20">
        <v>-1244.55</v>
      </c>
      <c r="AV219" s="20">
        <v>-1466.77</v>
      </c>
      <c r="AW219" s="20">
        <v>-1525.71</v>
      </c>
      <c r="AX219" s="20">
        <v>-1263.25</v>
      </c>
      <c r="AY219" s="20">
        <v>-840.16</v>
      </c>
      <c r="AZ219" s="20">
        <v>-1006.25</v>
      </c>
      <c r="BA219" s="20">
        <v>-1169.0899999999999</v>
      </c>
      <c r="BB219" s="20">
        <v>-1250.8900000000001</v>
      </c>
      <c r="BC219" s="20">
        <v>-1276.54</v>
      </c>
      <c r="BD219" s="20">
        <v>-1242.82</v>
      </c>
      <c r="BE219" s="20">
        <v>-1279.71</v>
      </c>
      <c r="BF219" s="11"/>
      <c r="BG219" s="22"/>
    </row>
    <row r="220" spans="1:59" x14ac:dyDescent="0.25">
      <c r="A220" s="23" t="s">
        <v>217</v>
      </c>
      <c r="B220" s="29" t="s">
        <v>218</v>
      </c>
      <c r="C220" s="25" t="s">
        <v>212</v>
      </c>
      <c r="D220" s="25" t="s">
        <v>219</v>
      </c>
      <c r="E220" s="25" t="s">
        <v>138</v>
      </c>
      <c r="F220" s="25" t="s">
        <v>18</v>
      </c>
      <c r="G220" s="19" t="s">
        <v>19</v>
      </c>
      <c r="H220" s="20">
        <v>-39.76</v>
      </c>
      <c r="I220" s="20"/>
      <c r="J220" s="20"/>
      <c r="K220" s="20">
        <v>-31.11</v>
      </c>
      <c r="L220" s="20">
        <v>-33.26</v>
      </c>
      <c r="M220" s="20">
        <v>-35.11</v>
      </c>
      <c r="N220" s="20">
        <v>-36.42</v>
      </c>
      <c r="O220" s="20">
        <v>-37.4</v>
      </c>
      <c r="P220" s="20">
        <v>-34.99</v>
      </c>
      <c r="Q220" s="20">
        <v>-33.479999999999997</v>
      </c>
      <c r="R220" s="20">
        <v>-42.82</v>
      </c>
      <c r="S220" s="20">
        <v>-56.64</v>
      </c>
      <c r="T220" s="20">
        <v>-75.86</v>
      </c>
      <c r="U220" s="20">
        <v>-90.56</v>
      </c>
      <c r="V220" s="20">
        <v>-94.72</v>
      </c>
      <c r="W220" s="20">
        <v>-111.27</v>
      </c>
      <c r="X220" s="20">
        <v>-115.25</v>
      </c>
      <c r="Y220" s="20">
        <v>-124.16</v>
      </c>
      <c r="Z220" s="20">
        <v>-105.75</v>
      </c>
      <c r="AA220" s="20">
        <v>-142.11000000000001</v>
      </c>
      <c r="AB220" s="20">
        <v>-134.68</v>
      </c>
      <c r="AC220" s="20">
        <v>-129.58000000000001</v>
      </c>
      <c r="AD220" s="20">
        <v>-127.86</v>
      </c>
      <c r="AE220" s="20">
        <v>-152.16</v>
      </c>
      <c r="AF220" s="20">
        <v>-178.36</v>
      </c>
      <c r="AG220" s="20">
        <v>-157.18</v>
      </c>
      <c r="AH220" s="20">
        <v>-115</v>
      </c>
      <c r="AI220" s="20">
        <v>-114.8</v>
      </c>
      <c r="AJ220" s="20">
        <v>-118.37</v>
      </c>
      <c r="AK220" s="20">
        <v>-129.11000000000001</v>
      </c>
      <c r="AL220" s="20">
        <v>-143.59</v>
      </c>
      <c r="AM220" s="20">
        <v>-143.59</v>
      </c>
      <c r="AN220" s="20">
        <v>-143.59</v>
      </c>
      <c r="AO220" s="20">
        <v>-82.36</v>
      </c>
      <c r="AP220" s="20">
        <v>-66.709999999999994</v>
      </c>
      <c r="AQ220" s="20">
        <v>-62.06</v>
      </c>
      <c r="AR220" s="20">
        <v>-116.74</v>
      </c>
      <c r="AS220" s="20">
        <v>-121.12</v>
      </c>
      <c r="AT220" s="20">
        <v>-136.59</v>
      </c>
      <c r="AU220" s="20">
        <v>-117.33</v>
      </c>
      <c r="AV220" s="20">
        <v>-135.66</v>
      </c>
      <c r="AW220" s="20">
        <v>-104.46</v>
      </c>
      <c r="AX220" s="20">
        <v>-101.76</v>
      </c>
      <c r="AY220" s="20">
        <v>-173.17</v>
      </c>
      <c r="AZ220" s="20">
        <v>-341.21</v>
      </c>
      <c r="BA220" s="20">
        <v>-461.64</v>
      </c>
      <c r="BB220" s="20">
        <v>-599.26</v>
      </c>
      <c r="BC220" s="20">
        <v>-721.65</v>
      </c>
      <c r="BD220" s="20">
        <v>-1007.48</v>
      </c>
      <c r="BE220" s="20">
        <v>-1294.3699999999999</v>
      </c>
      <c r="BF220" s="11"/>
      <c r="BG220" s="22"/>
    </row>
    <row r="221" spans="1:59" ht="15.75" x14ac:dyDescent="0.25">
      <c r="A221" s="46" t="s">
        <v>220</v>
      </c>
      <c r="B221" s="47" t="s">
        <v>221</v>
      </c>
      <c r="C221" s="48"/>
      <c r="D221" s="48"/>
      <c r="E221" s="48"/>
      <c r="F221" s="48"/>
      <c r="G221" s="41"/>
      <c r="H221" s="10" t="s">
        <v>76</v>
      </c>
      <c r="I221" s="10"/>
      <c r="J221" s="10"/>
      <c r="K221" s="10" t="s">
        <v>76</v>
      </c>
      <c r="L221" s="10" t="s">
        <v>76</v>
      </c>
      <c r="M221" s="10" t="s">
        <v>76</v>
      </c>
      <c r="N221" s="10" t="s">
        <v>76</v>
      </c>
      <c r="O221" s="10" t="s">
        <v>76</v>
      </c>
      <c r="P221" s="10" t="s">
        <v>76</v>
      </c>
      <c r="Q221" s="10" t="s">
        <v>76</v>
      </c>
      <c r="R221" s="10" t="s">
        <v>76</v>
      </c>
      <c r="S221" s="10" t="s">
        <v>76</v>
      </c>
      <c r="T221" s="10" t="s">
        <v>76</v>
      </c>
      <c r="U221" s="10" t="s">
        <v>76</v>
      </c>
      <c r="V221" s="10" t="s">
        <v>76</v>
      </c>
      <c r="W221" s="10" t="s">
        <v>76</v>
      </c>
      <c r="X221" s="10" t="s">
        <v>76</v>
      </c>
      <c r="Y221" s="10" t="s">
        <v>76</v>
      </c>
      <c r="Z221" s="10" t="s">
        <v>76</v>
      </c>
      <c r="AA221" s="10" t="s">
        <v>76</v>
      </c>
      <c r="AB221" s="10" t="s">
        <v>76</v>
      </c>
      <c r="AC221" s="10" t="s">
        <v>76</v>
      </c>
      <c r="AD221" s="10" t="s">
        <v>76</v>
      </c>
      <c r="AE221" s="10" t="s">
        <v>76</v>
      </c>
      <c r="AF221" s="10" t="s">
        <v>76</v>
      </c>
      <c r="AG221" s="10" t="s">
        <v>76</v>
      </c>
      <c r="AH221" s="10" t="s">
        <v>76</v>
      </c>
      <c r="AI221" s="10" t="s">
        <v>76</v>
      </c>
      <c r="AJ221" s="10" t="s">
        <v>76</v>
      </c>
      <c r="AK221" s="10" t="s">
        <v>76</v>
      </c>
      <c r="AL221" s="10" t="s">
        <v>76</v>
      </c>
      <c r="AM221" s="10" t="s">
        <v>76</v>
      </c>
      <c r="AN221" s="10" t="s">
        <v>76</v>
      </c>
      <c r="AO221" s="10" t="s">
        <v>76</v>
      </c>
      <c r="AP221" s="10" t="s">
        <v>76</v>
      </c>
      <c r="AQ221" s="10" t="s">
        <v>76</v>
      </c>
      <c r="AR221" s="10" t="s">
        <v>76</v>
      </c>
      <c r="AS221" s="10" t="s">
        <v>76</v>
      </c>
      <c r="AT221" s="10" t="s">
        <v>76</v>
      </c>
      <c r="AU221" s="10" t="s">
        <v>76</v>
      </c>
      <c r="AV221" s="10" t="s">
        <v>76</v>
      </c>
      <c r="AW221" s="10" t="s">
        <v>76</v>
      </c>
      <c r="AX221" s="10" t="s">
        <v>76</v>
      </c>
      <c r="AY221" s="10" t="s">
        <v>76</v>
      </c>
      <c r="AZ221" s="10" t="s">
        <v>76</v>
      </c>
      <c r="BA221" s="10" t="s">
        <v>76</v>
      </c>
      <c r="BB221" s="10" t="s">
        <v>76</v>
      </c>
      <c r="BC221" s="10" t="s">
        <v>76</v>
      </c>
      <c r="BD221" s="10" t="s">
        <v>76</v>
      </c>
      <c r="BE221" s="10" t="s">
        <v>76</v>
      </c>
      <c r="BF221" s="11"/>
      <c r="BG221" s="42"/>
    </row>
    <row r="222" spans="1:59" x14ac:dyDescent="0.25">
      <c r="A222" s="13" t="s">
        <v>222</v>
      </c>
      <c r="B222" s="33" t="s">
        <v>223</v>
      </c>
      <c r="C222" s="18"/>
      <c r="D222" s="18"/>
      <c r="E222" s="18"/>
      <c r="F222" s="18"/>
      <c r="G222" s="19"/>
      <c r="H222" s="20" t="s">
        <v>76</v>
      </c>
      <c r="I222" s="20"/>
      <c r="J222" s="20"/>
      <c r="K222" s="20" t="s">
        <v>76</v>
      </c>
      <c r="L222" s="20" t="s">
        <v>76</v>
      </c>
      <c r="M222" s="20" t="s">
        <v>76</v>
      </c>
      <c r="N222" s="20" t="s">
        <v>76</v>
      </c>
      <c r="O222" s="20" t="s">
        <v>76</v>
      </c>
      <c r="P222" s="20" t="s">
        <v>76</v>
      </c>
      <c r="Q222" s="20" t="s">
        <v>76</v>
      </c>
      <c r="R222" s="20" t="s">
        <v>76</v>
      </c>
      <c r="S222" s="20" t="s">
        <v>76</v>
      </c>
      <c r="T222" s="20" t="s">
        <v>76</v>
      </c>
      <c r="U222" s="20" t="s">
        <v>76</v>
      </c>
      <c r="V222" s="20" t="s">
        <v>76</v>
      </c>
      <c r="W222" s="20" t="s">
        <v>76</v>
      </c>
      <c r="X222" s="20" t="s">
        <v>76</v>
      </c>
      <c r="Y222" s="20" t="s">
        <v>76</v>
      </c>
      <c r="Z222" s="20" t="s">
        <v>76</v>
      </c>
      <c r="AA222" s="20" t="s">
        <v>76</v>
      </c>
      <c r="AB222" s="20" t="s">
        <v>76</v>
      </c>
      <c r="AC222" s="20" t="s">
        <v>76</v>
      </c>
      <c r="AD222" s="20" t="s">
        <v>76</v>
      </c>
      <c r="AE222" s="20" t="s">
        <v>76</v>
      </c>
      <c r="AF222" s="20" t="s">
        <v>76</v>
      </c>
      <c r="AG222" s="20" t="s">
        <v>76</v>
      </c>
      <c r="AH222" s="20" t="s">
        <v>76</v>
      </c>
      <c r="AI222" s="20" t="s">
        <v>76</v>
      </c>
      <c r="AJ222" s="20" t="s">
        <v>76</v>
      </c>
      <c r="AK222" s="20" t="s">
        <v>76</v>
      </c>
      <c r="AL222" s="20" t="s">
        <v>76</v>
      </c>
      <c r="AM222" s="20" t="s">
        <v>76</v>
      </c>
      <c r="AN222" s="20" t="s">
        <v>76</v>
      </c>
      <c r="AO222" s="20" t="s">
        <v>76</v>
      </c>
      <c r="AP222" s="20" t="s">
        <v>76</v>
      </c>
      <c r="AQ222" s="20" t="s">
        <v>76</v>
      </c>
      <c r="AR222" s="20" t="s">
        <v>76</v>
      </c>
      <c r="AS222" s="20" t="s">
        <v>76</v>
      </c>
      <c r="AT222" s="20" t="s">
        <v>76</v>
      </c>
      <c r="AU222" s="20" t="s">
        <v>76</v>
      </c>
      <c r="AV222" s="20" t="s">
        <v>76</v>
      </c>
      <c r="AW222" s="20" t="s">
        <v>76</v>
      </c>
      <c r="AX222" s="20" t="s">
        <v>76</v>
      </c>
      <c r="AY222" s="20" t="s">
        <v>76</v>
      </c>
      <c r="AZ222" s="20" t="s">
        <v>76</v>
      </c>
      <c r="BA222" s="20" t="s">
        <v>76</v>
      </c>
      <c r="BB222" s="20" t="s">
        <v>76</v>
      </c>
      <c r="BC222" s="20" t="s">
        <v>76</v>
      </c>
      <c r="BD222" s="20" t="s">
        <v>76</v>
      </c>
      <c r="BE222" s="20" t="s">
        <v>76</v>
      </c>
      <c r="BF222" s="11"/>
      <c r="BG222" s="12"/>
    </row>
    <row r="223" spans="1:59" x14ac:dyDescent="0.25">
      <c r="A223" s="16" t="s">
        <v>224</v>
      </c>
      <c r="B223" s="29" t="s">
        <v>225</v>
      </c>
      <c r="C223" s="18"/>
      <c r="D223" s="18"/>
      <c r="E223" s="18"/>
      <c r="F223" s="18"/>
      <c r="G223" s="19"/>
      <c r="H223" s="20" t="s">
        <v>76</v>
      </c>
      <c r="I223" s="20"/>
      <c r="J223" s="20"/>
      <c r="K223" s="20" t="s">
        <v>76</v>
      </c>
      <c r="L223" s="20" t="s">
        <v>76</v>
      </c>
      <c r="M223" s="20" t="s">
        <v>76</v>
      </c>
      <c r="N223" s="20" t="s">
        <v>76</v>
      </c>
      <c r="O223" s="20" t="s">
        <v>76</v>
      </c>
      <c r="P223" s="20" t="s">
        <v>76</v>
      </c>
      <c r="Q223" s="20" t="s">
        <v>76</v>
      </c>
      <c r="R223" s="20" t="s">
        <v>76</v>
      </c>
      <c r="S223" s="20" t="s">
        <v>76</v>
      </c>
      <c r="T223" s="20" t="s">
        <v>76</v>
      </c>
      <c r="U223" s="20" t="s">
        <v>76</v>
      </c>
      <c r="V223" s="20" t="s">
        <v>76</v>
      </c>
      <c r="W223" s="20" t="s">
        <v>76</v>
      </c>
      <c r="X223" s="20" t="s">
        <v>76</v>
      </c>
      <c r="Y223" s="20" t="s">
        <v>76</v>
      </c>
      <c r="Z223" s="20" t="s">
        <v>76</v>
      </c>
      <c r="AA223" s="20" t="s">
        <v>76</v>
      </c>
      <c r="AB223" s="20" t="s">
        <v>76</v>
      </c>
      <c r="AC223" s="20" t="s">
        <v>76</v>
      </c>
      <c r="AD223" s="20" t="s">
        <v>76</v>
      </c>
      <c r="AE223" s="20" t="s">
        <v>76</v>
      </c>
      <c r="AF223" s="20" t="s">
        <v>76</v>
      </c>
      <c r="AG223" s="20" t="s">
        <v>76</v>
      </c>
      <c r="AH223" s="20" t="s">
        <v>76</v>
      </c>
      <c r="AI223" s="20" t="s">
        <v>76</v>
      </c>
      <c r="AJ223" s="20" t="s">
        <v>76</v>
      </c>
      <c r="AK223" s="20" t="s">
        <v>76</v>
      </c>
      <c r="AL223" s="20" t="s">
        <v>76</v>
      </c>
      <c r="AM223" s="20" t="s">
        <v>76</v>
      </c>
      <c r="AN223" s="20" t="s">
        <v>76</v>
      </c>
      <c r="AO223" s="20" t="s">
        <v>76</v>
      </c>
      <c r="AP223" s="20" t="s">
        <v>76</v>
      </c>
      <c r="AQ223" s="20" t="s">
        <v>76</v>
      </c>
      <c r="AR223" s="20" t="s">
        <v>76</v>
      </c>
      <c r="AS223" s="20" t="s">
        <v>76</v>
      </c>
      <c r="AT223" s="20" t="s">
        <v>76</v>
      </c>
      <c r="AU223" s="20" t="s">
        <v>76</v>
      </c>
      <c r="AV223" s="20" t="s">
        <v>76</v>
      </c>
      <c r="AW223" s="20" t="s">
        <v>76</v>
      </c>
      <c r="AX223" s="20" t="s">
        <v>76</v>
      </c>
      <c r="AY223" s="20" t="s">
        <v>76</v>
      </c>
      <c r="AZ223" s="20" t="s">
        <v>76</v>
      </c>
      <c r="BA223" s="20" t="s">
        <v>76</v>
      </c>
      <c r="BB223" s="20" t="s">
        <v>76</v>
      </c>
      <c r="BC223" s="20" t="s">
        <v>76</v>
      </c>
      <c r="BD223" s="20" t="s">
        <v>76</v>
      </c>
      <c r="BE223" s="20" t="s">
        <v>76</v>
      </c>
      <c r="BF223" s="11"/>
      <c r="BG223" s="22"/>
    </row>
    <row r="224" spans="1:59" x14ac:dyDescent="0.25">
      <c r="A224" s="23" t="s">
        <v>102</v>
      </c>
      <c r="B224" s="29" t="s">
        <v>103</v>
      </c>
      <c r="C224" s="25" t="s">
        <v>226</v>
      </c>
      <c r="D224" s="25" t="s">
        <v>227</v>
      </c>
      <c r="E224" s="25" t="s">
        <v>104</v>
      </c>
      <c r="F224" s="25" t="s">
        <v>18</v>
      </c>
      <c r="G224" s="19" t="s">
        <v>19</v>
      </c>
      <c r="H224" s="20">
        <v>-97.37</v>
      </c>
      <c r="I224" s="20"/>
      <c r="J224" s="20"/>
      <c r="K224" s="20">
        <v>-240</v>
      </c>
      <c r="L224" s="20">
        <v>-47</v>
      </c>
      <c r="M224" s="20">
        <v>-287</v>
      </c>
      <c r="N224" s="20">
        <v>-210</v>
      </c>
      <c r="O224" s="20">
        <v>-89</v>
      </c>
      <c r="P224" s="20">
        <v>-80</v>
      </c>
      <c r="Q224" s="20">
        <v>-49</v>
      </c>
      <c r="R224" s="20">
        <v>-57</v>
      </c>
      <c r="S224" s="20">
        <v>-65</v>
      </c>
      <c r="T224" s="20">
        <v>-64</v>
      </c>
      <c r="U224" s="20">
        <v>-58</v>
      </c>
      <c r="V224" s="20">
        <v>-54</v>
      </c>
      <c r="W224" s="20">
        <v>-82</v>
      </c>
      <c r="X224" s="20">
        <v>-45</v>
      </c>
      <c r="Y224" s="20">
        <v>-65</v>
      </c>
      <c r="Z224" s="20">
        <v>-57</v>
      </c>
      <c r="AA224" s="20">
        <v>-34</v>
      </c>
      <c r="AB224" s="20">
        <v>-44</v>
      </c>
      <c r="AC224" s="20">
        <v>-54</v>
      </c>
      <c r="AD224" s="20">
        <v>-64.17</v>
      </c>
      <c r="AE224" s="20">
        <v>-91.22</v>
      </c>
      <c r="AF224" s="20">
        <v>-76.349999999999994</v>
      </c>
      <c r="AG224" s="20">
        <v>-170.18</v>
      </c>
      <c r="AH224" s="20">
        <v>-60.3</v>
      </c>
      <c r="AI224" s="20">
        <v>-60.54</v>
      </c>
      <c r="AJ224" s="20">
        <v>-50.45</v>
      </c>
      <c r="AK224" s="20">
        <v>-52.18</v>
      </c>
      <c r="AL224" s="20">
        <v>-80.41</v>
      </c>
      <c r="AM224" s="20">
        <v>-89.47</v>
      </c>
      <c r="AN224" s="20">
        <v>-105.38</v>
      </c>
      <c r="AO224" s="20">
        <v>-128.93</v>
      </c>
      <c r="AP224" s="20">
        <v>-107.48</v>
      </c>
      <c r="AQ224" s="20">
        <v>-370.12</v>
      </c>
      <c r="AR224" s="20">
        <v>-908.76</v>
      </c>
      <c r="AS224" s="20">
        <v>-898.52</v>
      </c>
      <c r="AT224" s="20">
        <v>-995.11</v>
      </c>
      <c r="AU224" s="20">
        <v>-876.26</v>
      </c>
      <c r="AV224" s="20">
        <v>-728.64</v>
      </c>
      <c r="AW224" s="20">
        <v>-550.32000000000005</v>
      </c>
      <c r="AX224" s="20">
        <v>-267.02999999999997</v>
      </c>
      <c r="AY224" s="20">
        <v>-191.61</v>
      </c>
      <c r="AZ224" s="20">
        <v>-157.26</v>
      </c>
      <c r="BA224" s="20">
        <v>-165.79</v>
      </c>
      <c r="BB224" s="20">
        <v>-125.44</v>
      </c>
      <c r="BC224" s="20">
        <v>-205.25</v>
      </c>
      <c r="BD224" s="20">
        <v>-233.97</v>
      </c>
      <c r="BE224" s="20">
        <v>-152.58000000000001</v>
      </c>
      <c r="BF224" s="11"/>
      <c r="BG224" s="22"/>
    </row>
    <row r="225" spans="1:59" x14ac:dyDescent="0.25">
      <c r="A225" s="23" t="s">
        <v>105</v>
      </c>
      <c r="B225" s="29" t="s">
        <v>106</v>
      </c>
      <c r="C225" s="25" t="s">
        <v>226</v>
      </c>
      <c r="D225" s="25" t="s">
        <v>227</v>
      </c>
      <c r="E225" s="25" t="s">
        <v>107</v>
      </c>
      <c r="F225" s="25" t="s">
        <v>18</v>
      </c>
      <c r="G225" s="19" t="s">
        <v>19</v>
      </c>
      <c r="H225" s="20">
        <v>-92467.839999999997</v>
      </c>
      <c r="I225" s="20"/>
      <c r="J225" s="20"/>
      <c r="K225" s="20">
        <v>-65474</v>
      </c>
      <c r="L225" s="20">
        <v>-58367</v>
      </c>
      <c r="M225" s="20">
        <v>-68963</v>
      </c>
      <c r="N225" s="20">
        <v>-56853</v>
      </c>
      <c r="O225" s="20">
        <v>-52030</v>
      </c>
      <c r="P225" s="20">
        <v>-27715</v>
      </c>
      <c r="Q225" s="20">
        <v>-13487</v>
      </c>
      <c r="R225" s="20">
        <v>-5764</v>
      </c>
      <c r="S225" s="20">
        <v>-2536</v>
      </c>
      <c r="T225" s="20">
        <v>-2951</v>
      </c>
      <c r="U225" s="20">
        <v>-3800</v>
      </c>
      <c r="V225" s="20">
        <v>-4065</v>
      </c>
      <c r="W225" s="20">
        <v>-2617</v>
      </c>
      <c r="X225" s="20">
        <v>-2408</v>
      </c>
      <c r="Y225" s="20">
        <v>-2925</v>
      </c>
      <c r="Z225" s="20">
        <v>-1776</v>
      </c>
      <c r="AA225" s="20">
        <v>-1420</v>
      </c>
      <c r="AB225" s="20">
        <v>-1728</v>
      </c>
      <c r="AC225" s="20">
        <v>-1628</v>
      </c>
      <c r="AD225" s="20">
        <v>-922.1</v>
      </c>
      <c r="AE225" s="20">
        <v>-2575.8000000000002</v>
      </c>
      <c r="AF225" s="20">
        <v>-5115.68</v>
      </c>
      <c r="AG225" s="20">
        <v>-1570.72</v>
      </c>
      <c r="AH225" s="20">
        <v>-1317.36</v>
      </c>
      <c r="AI225" s="20">
        <v>-1047.47</v>
      </c>
      <c r="AJ225" s="20">
        <v>-889.94</v>
      </c>
      <c r="AK225" s="20">
        <v>-693.7</v>
      </c>
      <c r="AL225" s="20">
        <v>-912.33</v>
      </c>
      <c r="AM225" s="20">
        <v>-1804.68</v>
      </c>
      <c r="AN225" s="20">
        <v>-876.29</v>
      </c>
      <c r="AO225" s="20">
        <v>-56.43</v>
      </c>
      <c r="AP225" s="20">
        <v>-293.18</v>
      </c>
      <c r="AQ225" s="20">
        <v>-591.29999999999995</v>
      </c>
      <c r="AR225" s="20">
        <v>-11.37</v>
      </c>
      <c r="AS225" s="20">
        <v>-33.19</v>
      </c>
      <c r="AT225" s="20">
        <v>-163.82</v>
      </c>
      <c r="AU225" s="20">
        <v>-4.41</v>
      </c>
      <c r="AV225" s="20">
        <v>-42.88</v>
      </c>
      <c r="AW225" s="20">
        <v>-122.27</v>
      </c>
      <c r="AX225" s="20">
        <v>-6.78</v>
      </c>
      <c r="AY225" s="20">
        <v>-3.61</v>
      </c>
      <c r="AZ225" s="20">
        <v>-7.47</v>
      </c>
      <c r="BA225" s="20">
        <v>-135.1</v>
      </c>
      <c r="BB225" s="20">
        <v>-47.44</v>
      </c>
      <c r="BC225" s="20">
        <v>-57.38</v>
      </c>
      <c r="BD225" s="20">
        <v>-3.07</v>
      </c>
      <c r="BE225" s="20">
        <v>-16.510000000000002</v>
      </c>
      <c r="BF225" s="11"/>
      <c r="BG225" s="22"/>
    </row>
    <row r="226" spans="1:59" x14ac:dyDescent="0.25">
      <c r="A226" s="23" t="s">
        <v>123</v>
      </c>
      <c r="B226" s="29" t="s">
        <v>124</v>
      </c>
      <c r="C226" s="25" t="s">
        <v>226</v>
      </c>
      <c r="D226" s="25" t="s">
        <v>227</v>
      </c>
      <c r="E226" s="25" t="s">
        <v>125</v>
      </c>
      <c r="F226" s="25" t="s">
        <v>18</v>
      </c>
      <c r="G226" s="19" t="s">
        <v>19</v>
      </c>
      <c r="H226" s="20">
        <v>-32000.15</v>
      </c>
      <c r="I226" s="20"/>
      <c r="J226" s="20"/>
      <c r="K226" s="20">
        <v>-41007</v>
      </c>
      <c r="L226" s="20">
        <v>-55275</v>
      </c>
      <c r="M226" s="20">
        <v>-60185</v>
      </c>
      <c r="N226" s="20">
        <v>-54017</v>
      </c>
      <c r="O226" s="20">
        <v>-63914</v>
      </c>
      <c r="P226" s="20">
        <v>-89149</v>
      </c>
      <c r="Q226" s="20">
        <v>-75489</v>
      </c>
      <c r="R226" s="20">
        <v>-29761</v>
      </c>
      <c r="S226" s="20">
        <v>-30393</v>
      </c>
      <c r="T226" s="20">
        <v>-36926</v>
      </c>
      <c r="U226" s="20">
        <v>-44353</v>
      </c>
      <c r="V226" s="20">
        <v>-27128</v>
      </c>
      <c r="W226" s="20">
        <v>-30079</v>
      </c>
      <c r="X226" s="20">
        <v>-27677</v>
      </c>
      <c r="Y226" s="20">
        <v>-16123</v>
      </c>
      <c r="Z226" s="20">
        <v>-18466</v>
      </c>
      <c r="AA226" s="20">
        <v>-16972</v>
      </c>
      <c r="AB226" s="20">
        <v>-11819</v>
      </c>
      <c r="AC226" s="20">
        <v>-14744</v>
      </c>
      <c r="AD226" s="20">
        <v>-34594.44</v>
      </c>
      <c r="AE226" s="20">
        <v>-33432.53</v>
      </c>
      <c r="AF226" s="20">
        <v>-48708.01</v>
      </c>
      <c r="AG226" s="20">
        <v>-20856.53</v>
      </c>
      <c r="AH226" s="20">
        <v>-20763.91</v>
      </c>
      <c r="AI226" s="20">
        <v>-18367.7</v>
      </c>
      <c r="AJ226" s="20">
        <v>-20303.14</v>
      </c>
      <c r="AK226" s="20">
        <v>-12471.69</v>
      </c>
      <c r="AL226" s="20">
        <v>-10188.49</v>
      </c>
      <c r="AM226" s="20">
        <v>0</v>
      </c>
      <c r="AN226" s="20">
        <v>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20">
        <v>0</v>
      </c>
      <c r="AW226" s="20">
        <v>0</v>
      </c>
      <c r="AX226" s="20">
        <v>0</v>
      </c>
      <c r="AY226" s="20">
        <v>0</v>
      </c>
      <c r="AZ226" s="20">
        <v>0</v>
      </c>
      <c r="BA226" s="20">
        <v>0</v>
      </c>
      <c r="BB226" s="20">
        <v>0</v>
      </c>
      <c r="BC226" s="20">
        <v>0</v>
      </c>
      <c r="BD226" s="20">
        <v>0</v>
      </c>
      <c r="BE226" s="20">
        <v>0</v>
      </c>
      <c r="BF226" s="11"/>
      <c r="BG226" s="22"/>
    </row>
    <row r="227" spans="1:59" x14ac:dyDescent="0.25">
      <c r="A227" s="23" t="s">
        <v>38</v>
      </c>
      <c r="B227" s="29" t="s">
        <v>39</v>
      </c>
      <c r="C227" s="25" t="s">
        <v>226</v>
      </c>
      <c r="D227" s="25" t="s">
        <v>227</v>
      </c>
      <c r="E227" s="25" t="s">
        <v>40</v>
      </c>
      <c r="F227" s="25" t="s">
        <v>18</v>
      </c>
      <c r="G227" s="19" t="s">
        <v>19</v>
      </c>
      <c r="H227" s="20">
        <v>0</v>
      </c>
      <c r="I227" s="20"/>
      <c r="J227" s="20"/>
      <c r="K227" s="20">
        <v>0</v>
      </c>
      <c r="L227" s="20">
        <v>0</v>
      </c>
      <c r="M227" s="20">
        <v>0</v>
      </c>
      <c r="N227" s="20">
        <v>0</v>
      </c>
      <c r="O227" s="20">
        <v>0</v>
      </c>
      <c r="P227" s="20">
        <v>0</v>
      </c>
      <c r="Q227" s="20">
        <v>0</v>
      </c>
      <c r="R227" s="20">
        <v>0</v>
      </c>
      <c r="S227" s="20">
        <v>0</v>
      </c>
      <c r="T227" s="20">
        <v>0</v>
      </c>
      <c r="U227" s="20">
        <v>0</v>
      </c>
      <c r="V227" s="20">
        <v>0</v>
      </c>
      <c r="W227" s="20">
        <v>0</v>
      </c>
      <c r="X227" s="20">
        <v>0</v>
      </c>
      <c r="Y227" s="20">
        <v>0</v>
      </c>
      <c r="Z227" s="20">
        <v>0</v>
      </c>
      <c r="AA227" s="20">
        <v>0</v>
      </c>
      <c r="AB227" s="20">
        <v>0</v>
      </c>
      <c r="AC227" s="20">
        <v>0</v>
      </c>
      <c r="AD227" s="20">
        <v>0</v>
      </c>
      <c r="AE227" s="20">
        <v>-82.22</v>
      </c>
      <c r="AF227" s="20">
        <v>-610.29</v>
      </c>
      <c r="AG227" s="20">
        <v>-740.15</v>
      </c>
      <c r="AH227" s="20">
        <v>0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20">
        <v>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</v>
      </c>
      <c r="AU227" s="20">
        <v>0</v>
      </c>
      <c r="AV227" s="20">
        <v>0</v>
      </c>
      <c r="AW227" s="20">
        <v>0</v>
      </c>
      <c r="AX227" s="20">
        <v>0</v>
      </c>
      <c r="AY227" s="20">
        <v>0</v>
      </c>
      <c r="AZ227" s="20">
        <v>0</v>
      </c>
      <c r="BA227" s="20">
        <v>0</v>
      </c>
      <c r="BB227" s="20">
        <v>0</v>
      </c>
      <c r="BC227" s="20">
        <v>0</v>
      </c>
      <c r="BD227" s="20">
        <v>0</v>
      </c>
      <c r="BE227" s="20">
        <v>0</v>
      </c>
      <c r="BF227" s="11"/>
      <c r="BG227" s="22"/>
    </row>
    <row r="228" spans="1:59" x14ac:dyDescent="0.25">
      <c r="A228" s="16" t="s">
        <v>199</v>
      </c>
      <c r="B228" s="29" t="s">
        <v>200</v>
      </c>
      <c r="C228" s="18"/>
      <c r="D228" s="18"/>
      <c r="E228" s="18"/>
      <c r="F228" s="18"/>
      <c r="G228" s="19"/>
      <c r="H228" s="20" t="s">
        <v>76</v>
      </c>
      <c r="I228" s="20"/>
      <c r="J228" s="20"/>
      <c r="K228" s="20" t="s">
        <v>76</v>
      </c>
      <c r="L228" s="20" t="s">
        <v>76</v>
      </c>
      <c r="M228" s="20" t="s">
        <v>76</v>
      </c>
      <c r="N228" s="20" t="s">
        <v>76</v>
      </c>
      <c r="O228" s="20" t="s">
        <v>76</v>
      </c>
      <c r="P228" s="20" t="s">
        <v>76</v>
      </c>
      <c r="Q228" s="20" t="s">
        <v>76</v>
      </c>
      <c r="R228" s="20" t="s">
        <v>76</v>
      </c>
      <c r="S228" s="20" t="s">
        <v>76</v>
      </c>
      <c r="T228" s="20" t="s">
        <v>76</v>
      </c>
      <c r="U228" s="20" t="s">
        <v>76</v>
      </c>
      <c r="V228" s="20" t="s">
        <v>76</v>
      </c>
      <c r="W228" s="20" t="s">
        <v>76</v>
      </c>
      <c r="X228" s="20" t="s">
        <v>76</v>
      </c>
      <c r="Y228" s="20" t="s">
        <v>76</v>
      </c>
      <c r="Z228" s="20" t="s">
        <v>76</v>
      </c>
      <c r="AA228" s="20" t="s">
        <v>76</v>
      </c>
      <c r="AB228" s="20" t="s">
        <v>76</v>
      </c>
      <c r="AC228" s="20" t="s">
        <v>76</v>
      </c>
      <c r="AD228" s="20" t="s">
        <v>76</v>
      </c>
      <c r="AE228" s="20" t="s">
        <v>76</v>
      </c>
      <c r="AF228" s="20" t="s">
        <v>76</v>
      </c>
      <c r="AG228" s="20" t="s">
        <v>76</v>
      </c>
      <c r="AH228" s="20" t="s">
        <v>76</v>
      </c>
      <c r="AI228" s="20" t="s">
        <v>76</v>
      </c>
      <c r="AJ228" s="20" t="s">
        <v>76</v>
      </c>
      <c r="AK228" s="20" t="s">
        <v>76</v>
      </c>
      <c r="AL228" s="20" t="s">
        <v>76</v>
      </c>
      <c r="AM228" s="20" t="s">
        <v>76</v>
      </c>
      <c r="AN228" s="20" t="s">
        <v>76</v>
      </c>
      <c r="AO228" s="20" t="s">
        <v>76</v>
      </c>
      <c r="AP228" s="20" t="s">
        <v>76</v>
      </c>
      <c r="AQ228" s="20" t="s">
        <v>76</v>
      </c>
      <c r="AR228" s="20" t="s">
        <v>76</v>
      </c>
      <c r="AS228" s="20" t="s">
        <v>76</v>
      </c>
      <c r="AT228" s="20" t="s">
        <v>76</v>
      </c>
      <c r="AU228" s="20" t="s">
        <v>76</v>
      </c>
      <c r="AV228" s="20" t="s">
        <v>76</v>
      </c>
      <c r="AW228" s="20" t="s">
        <v>76</v>
      </c>
      <c r="AX228" s="20" t="s">
        <v>76</v>
      </c>
      <c r="AY228" s="20" t="s">
        <v>76</v>
      </c>
      <c r="AZ228" s="20" t="s">
        <v>76</v>
      </c>
      <c r="BA228" s="20" t="s">
        <v>76</v>
      </c>
      <c r="BB228" s="20" t="s">
        <v>76</v>
      </c>
      <c r="BC228" s="20" t="s">
        <v>76</v>
      </c>
      <c r="BD228" s="20" t="s">
        <v>76</v>
      </c>
      <c r="BE228" s="20" t="s">
        <v>76</v>
      </c>
      <c r="BF228" s="11"/>
      <c r="BG228" s="22"/>
    </row>
    <row r="229" spans="1:59" x14ac:dyDescent="0.25">
      <c r="A229" s="23" t="s">
        <v>136</v>
      </c>
      <c r="B229" s="29" t="s">
        <v>137</v>
      </c>
      <c r="C229" s="25" t="s">
        <v>226</v>
      </c>
      <c r="D229" s="25" t="s">
        <v>228</v>
      </c>
      <c r="E229" s="25" t="s">
        <v>138</v>
      </c>
      <c r="F229" s="25" t="s">
        <v>18</v>
      </c>
      <c r="G229" s="19" t="s">
        <v>19</v>
      </c>
      <c r="H229" s="20">
        <v>-2622.5</v>
      </c>
      <c r="I229" s="20"/>
      <c r="J229" s="20"/>
      <c r="K229" s="20">
        <v>-2523</v>
      </c>
      <c r="L229" s="20">
        <v>-2512</v>
      </c>
      <c r="M229" s="20">
        <v>-2721</v>
      </c>
      <c r="N229" s="20">
        <v>-2579</v>
      </c>
      <c r="O229" s="20">
        <v>-2616</v>
      </c>
      <c r="P229" s="20">
        <v>-2787</v>
      </c>
      <c r="Q229" s="20">
        <v>-2200</v>
      </c>
      <c r="R229" s="20">
        <v>-1189</v>
      </c>
      <c r="S229" s="20">
        <v>-1205</v>
      </c>
      <c r="T229" s="20">
        <v>-1564</v>
      </c>
      <c r="U229" s="20">
        <v>-1303</v>
      </c>
      <c r="V229" s="20">
        <v>-844</v>
      </c>
      <c r="W229" s="20">
        <v>-836</v>
      </c>
      <c r="X229" s="20">
        <v>-768</v>
      </c>
      <c r="Y229" s="20">
        <v>-570</v>
      </c>
      <c r="Z229" s="20">
        <v>-590</v>
      </c>
      <c r="AA229" s="20">
        <v>-534</v>
      </c>
      <c r="AB229" s="20">
        <v>-378</v>
      </c>
      <c r="AC229" s="20">
        <v>-417</v>
      </c>
      <c r="AD229" s="20">
        <v>-747.23</v>
      </c>
      <c r="AE229" s="20">
        <v>-773.52</v>
      </c>
      <c r="AF229" s="20">
        <v>-521.79999999999995</v>
      </c>
      <c r="AG229" s="20">
        <v>-504.81</v>
      </c>
      <c r="AH229" s="20">
        <v>-411.13</v>
      </c>
      <c r="AI229" s="20">
        <v>-396.76</v>
      </c>
      <c r="AJ229" s="20">
        <v>-311.54000000000002</v>
      </c>
      <c r="AK229" s="20">
        <v>-153.94</v>
      </c>
      <c r="AL229" s="20">
        <v>-157.32</v>
      </c>
      <c r="AM229" s="20">
        <v>-69.44</v>
      </c>
      <c r="AN229" s="20">
        <v>-41.62</v>
      </c>
      <c r="AO229" s="20">
        <v>-2.06</v>
      </c>
      <c r="AP229" s="20">
        <v>-17.04</v>
      </c>
      <c r="AQ229" s="20">
        <v>-36.36</v>
      </c>
      <c r="AR229" s="20">
        <v>-29.67</v>
      </c>
      <c r="AS229" s="20">
        <v>-43.75</v>
      </c>
      <c r="AT229" s="20">
        <v>-16.600000000000001</v>
      </c>
      <c r="AU229" s="20">
        <v>-14.33</v>
      </c>
      <c r="AV229" s="20">
        <v>-15.88</v>
      </c>
      <c r="AW229" s="20">
        <v>-12.66</v>
      </c>
      <c r="AX229" s="20">
        <v>-4.8600000000000003</v>
      </c>
      <c r="AY229" s="20">
        <v>-0.28000000000000003</v>
      </c>
      <c r="AZ229" s="20">
        <v>-2.86</v>
      </c>
      <c r="BA229" s="20">
        <v>-5.16</v>
      </c>
      <c r="BB229" s="20">
        <v>-7.12</v>
      </c>
      <c r="BC229" s="20">
        <v>-8.4600000000000009</v>
      </c>
      <c r="BD229" s="20">
        <v>-3</v>
      </c>
      <c r="BE229" s="20">
        <v>-2.5</v>
      </c>
      <c r="BF229" s="11"/>
      <c r="BG229" s="22"/>
    </row>
    <row r="230" spans="1:59" x14ac:dyDescent="0.25">
      <c r="A230" s="16" t="s">
        <v>229</v>
      </c>
      <c r="B230" s="29" t="s">
        <v>230</v>
      </c>
      <c r="C230" s="18"/>
      <c r="D230" s="18"/>
      <c r="E230" s="18"/>
      <c r="F230" s="18"/>
      <c r="G230" s="19"/>
      <c r="H230" s="20" t="s">
        <v>76</v>
      </c>
      <c r="I230" s="20"/>
      <c r="J230" s="20"/>
      <c r="K230" s="20" t="s">
        <v>76</v>
      </c>
      <c r="L230" s="20" t="s">
        <v>76</v>
      </c>
      <c r="M230" s="20" t="s">
        <v>76</v>
      </c>
      <c r="N230" s="20" t="s">
        <v>76</v>
      </c>
      <c r="O230" s="20" t="s">
        <v>76</v>
      </c>
      <c r="P230" s="20" t="s">
        <v>76</v>
      </c>
      <c r="Q230" s="20" t="s">
        <v>76</v>
      </c>
      <c r="R230" s="20" t="s">
        <v>76</v>
      </c>
      <c r="S230" s="20" t="s">
        <v>76</v>
      </c>
      <c r="T230" s="20" t="s">
        <v>76</v>
      </c>
      <c r="U230" s="20" t="s">
        <v>76</v>
      </c>
      <c r="V230" s="20" t="s">
        <v>76</v>
      </c>
      <c r="W230" s="20" t="s">
        <v>76</v>
      </c>
      <c r="X230" s="20" t="s">
        <v>76</v>
      </c>
      <c r="Y230" s="20" t="s">
        <v>76</v>
      </c>
      <c r="Z230" s="20" t="s">
        <v>76</v>
      </c>
      <c r="AA230" s="20" t="s">
        <v>76</v>
      </c>
      <c r="AB230" s="20" t="s">
        <v>76</v>
      </c>
      <c r="AC230" s="20" t="s">
        <v>76</v>
      </c>
      <c r="AD230" s="20" t="s">
        <v>76</v>
      </c>
      <c r="AE230" s="20" t="s">
        <v>76</v>
      </c>
      <c r="AF230" s="20" t="s">
        <v>76</v>
      </c>
      <c r="AG230" s="20" t="s">
        <v>76</v>
      </c>
      <c r="AH230" s="20" t="s">
        <v>76</v>
      </c>
      <c r="AI230" s="20" t="s">
        <v>76</v>
      </c>
      <c r="AJ230" s="20" t="s">
        <v>76</v>
      </c>
      <c r="AK230" s="20" t="s">
        <v>76</v>
      </c>
      <c r="AL230" s="20" t="s">
        <v>76</v>
      </c>
      <c r="AM230" s="20" t="s">
        <v>76</v>
      </c>
      <c r="AN230" s="20" t="s">
        <v>76</v>
      </c>
      <c r="AO230" s="20" t="s">
        <v>76</v>
      </c>
      <c r="AP230" s="20" t="s">
        <v>76</v>
      </c>
      <c r="AQ230" s="20" t="s">
        <v>76</v>
      </c>
      <c r="AR230" s="20" t="s">
        <v>76</v>
      </c>
      <c r="AS230" s="20" t="s">
        <v>76</v>
      </c>
      <c r="AT230" s="20" t="s">
        <v>76</v>
      </c>
      <c r="AU230" s="20" t="s">
        <v>76</v>
      </c>
      <c r="AV230" s="20" t="s">
        <v>76</v>
      </c>
      <c r="AW230" s="20" t="s">
        <v>76</v>
      </c>
      <c r="AX230" s="20" t="s">
        <v>76</v>
      </c>
      <c r="AY230" s="20" t="s">
        <v>76</v>
      </c>
      <c r="AZ230" s="20" t="s">
        <v>76</v>
      </c>
      <c r="BA230" s="20" t="s">
        <v>76</v>
      </c>
      <c r="BB230" s="20" t="s">
        <v>76</v>
      </c>
      <c r="BC230" s="20" t="s">
        <v>76</v>
      </c>
      <c r="BD230" s="20" t="s">
        <v>76</v>
      </c>
      <c r="BE230" s="20" t="s">
        <v>76</v>
      </c>
      <c r="BF230" s="11"/>
      <c r="BG230" s="22"/>
    </row>
    <row r="231" spans="1:59" x14ac:dyDescent="0.25">
      <c r="A231" s="23" t="s">
        <v>136</v>
      </c>
      <c r="B231" s="29" t="s">
        <v>137</v>
      </c>
      <c r="C231" s="25" t="s">
        <v>226</v>
      </c>
      <c r="D231" s="25" t="s">
        <v>204</v>
      </c>
      <c r="E231" s="25" t="s">
        <v>138</v>
      </c>
      <c r="F231" s="25" t="s">
        <v>18</v>
      </c>
      <c r="G231" s="19" t="s">
        <v>19</v>
      </c>
      <c r="H231" s="20">
        <v>46040.73</v>
      </c>
      <c r="I231" s="20"/>
      <c r="J231" s="20"/>
      <c r="K231" s="20">
        <v>41193</v>
      </c>
      <c r="L231" s="20">
        <v>41039</v>
      </c>
      <c r="M231" s="20">
        <v>46857</v>
      </c>
      <c r="N231" s="20">
        <v>43896</v>
      </c>
      <c r="O231" s="20">
        <v>44340</v>
      </c>
      <c r="P231" s="20">
        <v>44155</v>
      </c>
      <c r="Q231" s="20">
        <v>30860</v>
      </c>
      <c r="R231" s="20">
        <v>16078</v>
      </c>
      <c r="S231" s="20">
        <v>15713</v>
      </c>
      <c r="T231" s="20">
        <v>20940</v>
      </c>
      <c r="U231" s="20">
        <v>18413</v>
      </c>
      <c r="V231" s="20">
        <v>11856</v>
      </c>
      <c r="W231" s="20">
        <v>12471</v>
      </c>
      <c r="X231" s="20">
        <v>11413</v>
      </c>
      <c r="Y231" s="20">
        <v>6996</v>
      </c>
      <c r="Z231" s="20">
        <v>7494</v>
      </c>
      <c r="AA231" s="20">
        <v>6978</v>
      </c>
      <c r="AB231" s="20">
        <v>4900</v>
      </c>
      <c r="AC231" s="20">
        <v>6228</v>
      </c>
      <c r="AD231" s="20">
        <v>14831.31</v>
      </c>
      <c r="AE231" s="20">
        <v>15119.17</v>
      </c>
      <c r="AF231" s="20">
        <v>21992.94</v>
      </c>
      <c r="AG231" s="20">
        <v>9575.33</v>
      </c>
      <c r="AH231" s="20">
        <v>9263.58</v>
      </c>
      <c r="AI231" s="20">
        <v>8248.98</v>
      </c>
      <c r="AJ231" s="20">
        <v>8871.43</v>
      </c>
      <c r="AK231" s="20">
        <v>5420.48</v>
      </c>
      <c r="AL231" s="20">
        <v>4468.8599999999997</v>
      </c>
      <c r="AM231" s="20">
        <v>479.43</v>
      </c>
      <c r="AN231" s="20">
        <v>174.78</v>
      </c>
      <c r="AO231" s="20">
        <v>48.66</v>
      </c>
      <c r="AP231" s="20">
        <v>127.39</v>
      </c>
      <c r="AQ231" s="20">
        <v>277.45</v>
      </c>
      <c r="AR231" s="20">
        <v>214.22</v>
      </c>
      <c r="AS231" s="20">
        <v>197.02</v>
      </c>
      <c r="AT231" s="20">
        <v>335.97</v>
      </c>
      <c r="AU231" s="20">
        <v>244.74</v>
      </c>
      <c r="AV231" s="20">
        <v>220.93</v>
      </c>
      <c r="AW231" s="20">
        <v>188.53</v>
      </c>
      <c r="AX231" s="20">
        <v>74.8</v>
      </c>
      <c r="AY231" s="20">
        <v>46.21</v>
      </c>
      <c r="AZ231" s="20">
        <v>43.78</v>
      </c>
      <c r="BA231" s="20">
        <v>82.24</v>
      </c>
      <c r="BB231" s="20">
        <v>45.67</v>
      </c>
      <c r="BC231" s="20">
        <v>73.63</v>
      </c>
      <c r="BD231" s="20">
        <v>63.45</v>
      </c>
      <c r="BE231" s="20">
        <v>45.7</v>
      </c>
      <c r="BF231" s="11"/>
      <c r="BG231" s="22"/>
    </row>
    <row r="232" spans="1:59" x14ac:dyDescent="0.25">
      <c r="A232" s="13" t="s">
        <v>231</v>
      </c>
      <c r="B232" s="33" t="s">
        <v>232</v>
      </c>
      <c r="C232" s="18"/>
      <c r="D232" s="18"/>
      <c r="E232" s="18"/>
      <c r="F232" s="18"/>
      <c r="G232" s="19"/>
      <c r="H232" s="20" t="s">
        <v>76</v>
      </c>
      <c r="I232" s="20"/>
      <c r="J232" s="20"/>
      <c r="K232" s="20" t="s">
        <v>76</v>
      </c>
      <c r="L232" s="20" t="s">
        <v>76</v>
      </c>
      <c r="M232" s="20" t="s">
        <v>76</v>
      </c>
      <c r="N232" s="20" t="s">
        <v>76</v>
      </c>
      <c r="O232" s="20" t="s">
        <v>76</v>
      </c>
      <c r="P232" s="20" t="s">
        <v>76</v>
      </c>
      <c r="Q232" s="20" t="s">
        <v>76</v>
      </c>
      <c r="R232" s="20" t="s">
        <v>76</v>
      </c>
      <c r="S232" s="20" t="s">
        <v>76</v>
      </c>
      <c r="T232" s="20" t="s">
        <v>76</v>
      </c>
      <c r="U232" s="20" t="s">
        <v>76</v>
      </c>
      <c r="V232" s="20" t="s">
        <v>76</v>
      </c>
      <c r="W232" s="20" t="s">
        <v>76</v>
      </c>
      <c r="X232" s="20" t="s">
        <v>76</v>
      </c>
      <c r="Y232" s="20" t="s">
        <v>76</v>
      </c>
      <c r="Z232" s="20" t="s">
        <v>76</v>
      </c>
      <c r="AA232" s="20" t="s">
        <v>76</v>
      </c>
      <c r="AB232" s="20" t="s">
        <v>76</v>
      </c>
      <c r="AC232" s="20" t="s">
        <v>76</v>
      </c>
      <c r="AD232" s="20" t="s">
        <v>76</v>
      </c>
      <c r="AE232" s="20" t="s">
        <v>76</v>
      </c>
      <c r="AF232" s="20" t="s">
        <v>76</v>
      </c>
      <c r="AG232" s="20" t="s">
        <v>76</v>
      </c>
      <c r="AH232" s="20" t="s">
        <v>76</v>
      </c>
      <c r="AI232" s="20" t="s">
        <v>76</v>
      </c>
      <c r="AJ232" s="20" t="s">
        <v>76</v>
      </c>
      <c r="AK232" s="20" t="s">
        <v>76</v>
      </c>
      <c r="AL232" s="20" t="s">
        <v>76</v>
      </c>
      <c r="AM232" s="20" t="s">
        <v>76</v>
      </c>
      <c r="AN232" s="20" t="s">
        <v>76</v>
      </c>
      <c r="AO232" s="20" t="s">
        <v>76</v>
      </c>
      <c r="AP232" s="20" t="s">
        <v>76</v>
      </c>
      <c r="AQ232" s="20" t="s">
        <v>76</v>
      </c>
      <c r="AR232" s="20" t="s">
        <v>76</v>
      </c>
      <c r="AS232" s="20" t="s">
        <v>76</v>
      </c>
      <c r="AT232" s="20" t="s">
        <v>76</v>
      </c>
      <c r="AU232" s="20" t="s">
        <v>76</v>
      </c>
      <c r="AV232" s="20" t="s">
        <v>76</v>
      </c>
      <c r="AW232" s="20" t="s">
        <v>76</v>
      </c>
      <c r="AX232" s="20" t="s">
        <v>76</v>
      </c>
      <c r="AY232" s="20" t="s">
        <v>76</v>
      </c>
      <c r="AZ232" s="20" t="s">
        <v>76</v>
      </c>
      <c r="BA232" s="20" t="s">
        <v>76</v>
      </c>
      <c r="BB232" s="20" t="s">
        <v>76</v>
      </c>
      <c r="BC232" s="20" t="s">
        <v>76</v>
      </c>
      <c r="BD232" s="20" t="s">
        <v>76</v>
      </c>
      <c r="BE232" s="20" t="s">
        <v>76</v>
      </c>
      <c r="BF232" s="11"/>
      <c r="BG232" s="12"/>
    </row>
    <row r="233" spans="1:59" x14ac:dyDescent="0.25">
      <c r="A233" s="16" t="s">
        <v>224</v>
      </c>
      <c r="B233" s="29" t="s">
        <v>225</v>
      </c>
      <c r="C233" s="18"/>
      <c r="D233" s="18"/>
      <c r="E233" s="18"/>
      <c r="F233" s="18"/>
      <c r="G233" s="19"/>
      <c r="H233" s="20" t="s">
        <v>76</v>
      </c>
      <c r="I233" s="20"/>
      <c r="J233" s="20"/>
      <c r="K233" s="20" t="s">
        <v>76</v>
      </c>
      <c r="L233" s="20" t="s">
        <v>76</v>
      </c>
      <c r="M233" s="20" t="s">
        <v>76</v>
      </c>
      <c r="N233" s="20" t="s">
        <v>76</v>
      </c>
      <c r="O233" s="20" t="s">
        <v>76</v>
      </c>
      <c r="P233" s="20" t="s">
        <v>76</v>
      </c>
      <c r="Q233" s="20" t="s">
        <v>76</v>
      </c>
      <c r="R233" s="20" t="s">
        <v>76</v>
      </c>
      <c r="S233" s="20" t="s">
        <v>76</v>
      </c>
      <c r="T233" s="20" t="s">
        <v>76</v>
      </c>
      <c r="U233" s="20" t="s">
        <v>76</v>
      </c>
      <c r="V233" s="20" t="s">
        <v>76</v>
      </c>
      <c r="W233" s="20" t="s">
        <v>76</v>
      </c>
      <c r="X233" s="20" t="s">
        <v>76</v>
      </c>
      <c r="Y233" s="20" t="s">
        <v>76</v>
      </c>
      <c r="Z233" s="20" t="s">
        <v>76</v>
      </c>
      <c r="AA233" s="20" t="s">
        <v>76</v>
      </c>
      <c r="AB233" s="20" t="s">
        <v>76</v>
      </c>
      <c r="AC233" s="20" t="s">
        <v>76</v>
      </c>
      <c r="AD233" s="20" t="s">
        <v>76</v>
      </c>
      <c r="AE233" s="20" t="s">
        <v>76</v>
      </c>
      <c r="AF233" s="20" t="s">
        <v>76</v>
      </c>
      <c r="AG233" s="20" t="s">
        <v>76</v>
      </c>
      <c r="AH233" s="20" t="s">
        <v>76</v>
      </c>
      <c r="AI233" s="20" t="s">
        <v>76</v>
      </c>
      <c r="AJ233" s="20" t="s">
        <v>76</v>
      </c>
      <c r="AK233" s="20" t="s">
        <v>76</v>
      </c>
      <c r="AL233" s="20" t="s">
        <v>76</v>
      </c>
      <c r="AM233" s="20" t="s">
        <v>76</v>
      </c>
      <c r="AN233" s="20" t="s">
        <v>76</v>
      </c>
      <c r="AO233" s="20" t="s">
        <v>76</v>
      </c>
      <c r="AP233" s="20" t="s">
        <v>76</v>
      </c>
      <c r="AQ233" s="20" t="s">
        <v>76</v>
      </c>
      <c r="AR233" s="20" t="s">
        <v>76</v>
      </c>
      <c r="AS233" s="20" t="s">
        <v>76</v>
      </c>
      <c r="AT233" s="20" t="s">
        <v>76</v>
      </c>
      <c r="AU233" s="20" t="s">
        <v>76</v>
      </c>
      <c r="AV233" s="20" t="s">
        <v>76</v>
      </c>
      <c r="AW233" s="20" t="s">
        <v>76</v>
      </c>
      <c r="AX233" s="20" t="s">
        <v>76</v>
      </c>
      <c r="AY233" s="20" t="s">
        <v>76</v>
      </c>
      <c r="AZ233" s="20" t="s">
        <v>76</v>
      </c>
      <c r="BA233" s="20" t="s">
        <v>76</v>
      </c>
      <c r="BB233" s="20" t="s">
        <v>76</v>
      </c>
      <c r="BC233" s="20" t="s">
        <v>76</v>
      </c>
      <c r="BD233" s="20" t="s">
        <v>76</v>
      </c>
      <c r="BE233" s="20" t="s">
        <v>76</v>
      </c>
      <c r="BF233" s="11"/>
      <c r="BG233" s="22"/>
    </row>
    <row r="234" spans="1:59" x14ac:dyDescent="0.25">
      <c r="A234" s="23" t="s">
        <v>167</v>
      </c>
      <c r="B234" s="29" t="s">
        <v>168</v>
      </c>
      <c r="C234" s="25" t="s">
        <v>233</v>
      </c>
      <c r="D234" s="25" t="s">
        <v>227</v>
      </c>
      <c r="E234" s="25" t="s">
        <v>169</v>
      </c>
      <c r="F234" s="25" t="s">
        <v>18</v>
      </c>
      <c r="G234" s="19" t="s">
        <v>19</v>
      </c>
      <c r="H234" s="20">
        <v>0</v>
      </c>
      <c r="I234" s="20"/>
      <c r="J234" s="20"/>
      <c r="K234" s="20">
        <v>0</v>
      </c>
      <c r="L234" s="20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20">
        <v>0</v>
      </c>
      <c r="AA234" s="20">
        <v>0</v>
      </c>
      <c r="AB234" s="20">
        <v>-118</v>
      </c>
      <c r="AC234" s="20">
        <v>-196</v>
      </c>
      <c r="AD234" s="20">
        <v>0</v>
      </c>
      <c r="AE234" s="20">
        <v>0</v>
      </c>
      <c r="AF234" s="20">
        <v>0</v>
      </c>
      <c r="AG234" s="20">
        <v>0</v>
      </c>
      <c r="AH234" s="20">
        <v>0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20">
        <v>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</v>
      </c>
      <c r="AV234" s="20">
        <v>0</v>
      </c>
      <c r="AW234" s="20">
        <v>0</v>
      </c>
      <c r="AX234" s="20">
        <v>0</v>
      </c>
      <c r="AY234" s="20">
        <v>0</v>
      </c>
      <c r="AZ234" s="20">
        <v>0</v>
      </c>
      <c r="BA234" s="20">
        <v>0</v>
      </c>
      <c r="BB234" s="20">
        <v>0</v>
      </c>
      <c r="BC234" s="20">
        <v>0</v>
      </c>
      <c r="BD234" s="20">
        <v>0</v>
      </c>
      <c r="BE234" s="20">
        <v>0</v>
      </c>
      <c r="BF234" s="11"/>
      <c r="BG234" s="22"/>
    </row>
    <row r="235" spans="1:59" x14ac:dyDescent="0.25">
      <c r="A235" s="23" t="s">
        <v>84</v>
      </c>
      <c r="B235" s="29" t="s">
        <v>84</v>
      </c>
      <c r="C235" s="25" t="s">
        <v>233</v>
      </c>
      <c r="D235" s="25" t="s">
        <v>227</v>
      </c>
      <c r="E235" s="25" t="s">
        <v>85</v>
      </c>
      <c r="F235" s="25" t="s">
        <v>18</v>
      </c>
      <c r="G235" s="19" t="s">
        <v>19</v>
      </c>
      <c r="H235" s="20">
        <v>0</v>
      </c>
      <c r="I235" s="20"/>
      <c r="J235" s="20"/>
      <c r="K235" s="20">
        <v>0</v>
      </c>
      <c r="L235" s="20">
        <v>0</v>
      </c>
      <c r="M235" s="20">
        <v>0</v>
      </c>
      <c r="N235" s="20">
        <v>0</v>
      </c>
      <c r="O235" s="20">
        <v>0</v>
      </c>
      <c r="P235" s="20">
        <v>0</v>
      </c>
      <c r="Q235" s="20">
        <v>0</v>
      </c>
      <c r="R235" s="20">
        <v>0</v>
      </c>
      <c r="S235" s="20">
        <v>0</v>
      </c>
      <c r="T235" s="20">
        <v>0</v>
      </c>
      <c r="U235" s="20">
        <v>0</v>
      </c>
      <c r="V235" s="20">
        <v>0</v>
      </c>
      <c r="W235" s="20">
        <v>0</v>
      </c>
      <c r="X235" s="20">
        <v>0</v>
      </c>
      <c r="Y235" s="20">
        <v>0</v>
      </c>
      <c r="Z235" s="20">
        <v>0</v>
      </c>
      <c r="AA235" s="20">
        <v>-1</v>
      </c>
      <c r="AB235" s="20">
        <v>-1</v>
      </c>
      <c r="AC235" s="20">
        <v>-3</v>
      </c>
      <c r="AD235" s="20">
        <v>0</v>
      </c>
      <c r="AE235" s="20">
        <v>0</v>
      </c>
      <c r="AF235" s="20">
        <v>0</v>
      </c>
      <c r="AG235" s="20">
        <v>0</v>
      </c>
      <c r="AH235" s="20">
        <v>0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20">
        <v>0</v>
      </c>
      <c r="AO235" s="20">
        <v>0</v>
      </c>
      <c r="AP235" s="20">
        <v>-0.1</v>
      </c>
      <c r="AQ235" s="20">
        <v>0</v>
      </c>
      <c r="AR235" s="20">
        <v>-0.14000000000000001</v>
      </c>
      <c r="AS235" s="20">
        <v>-0.08</v>
      </c>
      <c r="AT235" s="20">
        <v>-0.18</v>
      </c>
      <c r="AU235" s="20">
        <v>-0.2</v>
      </c>
      <c r="AV235" s="20">
        <v>-0.6</v>
      </c>
      <c r="AW235" s="20">
        <v>0</v>
      </c>
      <c r="AX235" s="20">
        <v>-0.03</v>
      </c>
      <c r="AY235" s="20">
        <v>-0.13</v>
      </c>
      <c r="AZ235" s="20">
        <v>-0.14000000000000001</v>
      </c>
      <c r="BA235" s="20">
        <v>-0.17</v>
      </c>
      <c r="BB235" s="20">
        <v>-0.15</v>
      </c>
      <c r="BC235" s="20">
        <v>-0.17</v>
      </c>
      <c r="BD235" s="20">
        <v>-0.13</v>
      </c>
      <c r="BE235" s="20">
        <v>-0.12</v>
      </c>
      <c r="BF235" s="11"/>
      <c r="BG235" s="22"/>
    </row>
    <row r="236" spans="1:59" x14ac:dyDescent="0.25">
      <c r="A236" s="23" t="s">
        <v>86</v>
      </c>
      <c r="B236" s="29" t="s">
        <v>87</v>
      </c>
      <c r="C236" s="25" t="s">
        <v>233</v>
      </c>
      <c r="D236" s="25" t="s">
        <v>227</v>
      </c>
      <c r="E236" s="25" t="s">
        <v>88</v>
      </c>
      <c r="F236" s="25" t="s">
        <v>18</v>
      </c>
      <c r="G236" s="19" t="s">
        <v>19</v>
      </c>
      <c r="H236" s="20">
        <v>0</v>
      </c>
      <c r="I236" s="20"/>
      <c r="J236" s="20"/>
      <c r="K236" s="20">
        <v>0</v>
      </c>
      <c r="L236" s="20">
        <v>0</v>
      </c>
      <c r="M236" s="20">
        <v>0</v>
      </c>
      <c r="N236" s="20">
        <v>-33</v>
      </c>
      <c r="O236" s="20">
        <v>0</v>
      </c>
      <c r="P236" s="20">
        <v>0</v>
      </c>
      <c r="Q236" s="20">
        <v>0</v>
      </c>
      <c r="R236" s="20">
        <v>0</v>
      </c>
      <c r="S236" s="20">
        <v>0</v>
      </c>
      <c r="T236" s="20">
        <v>0</v>
      </c>
      <c r="U236" s="20">
        <v>0</v>
      </c>
      <c r="V236" s="20">
        <v>-93</v>
      </c>
      <c r="W236" s="20">
        <v>0</v>
      </c>
      <c r="X236" s="20">
        <v>0</v>
      </c>
      <c r="Y236" s="20">
        <v>0</v>
      </c>
      <c r="Z236" s="20">
        <v>0</v>
      </c>
      <c r="AA236" s="20">
        <v>0</v>
      </c>
      <c r="AB236" s="20">
        <v>0</v>
      </c>
      <c r="AC236" s="20">
        <v>0</v>
      </c>
      <c r="AD236" s="20">
        <v>0</v>
      </c>
      <c r="AE236" s="20">
        <v>0</v>
      </c>
      <c r="AF236" s="20">
        <v>0</v>
      </c>
      <c r="AG236" s="20">
        <v>0</v>
      </c>
      <c r="AH236" s="20">
        <v>0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20">
        <v>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20">
        <v>0</v>
      </c>
      <c r="AW236" s="20">
        <v>0</v>
      </c>
      <c r="AX236" s="20">
        <v>0</v>
      </c>
      <c r="AY236" s="20">
        <v>0</v>
      </c>
      <c r="AZ236" s="20">
        <v>0</v>
      </c>
      <c r="BA236" s="20">
        <v>0</v>
      </c>
      <c r="BB236" s="20">
        <v>0</v>
      </c>
      <c r="BC236" s="20">
        <v>0</v>
      </c>
      <c r="BD236" s="20">
        <v>0</v>
      </c>
      <c r="BE236" s="20">
        <v>0</v>
      </c>
      <c r="BF236" s="11"/>
      <c r="BG236" s="22"/>
    </row>
    <row r="237" spans="1:59" x14ac:dyDescent="0.25">
      <c r="A237" s="23" t="s">
        <v>102</v>
      </c>
      <c r="B237" s="29" t="s">
        <v>234</v>
      </c>
      <c r="C237" s="25" t="s">
        <v>233</v>
      </c>
      <c r="D237" s="25" t="s">
        <v>227</v>
      </c>
      <c r="E237" s="25" t="s">
        <v>104</v>
      </c>
      <c r="F237" s="25" t="s">
        <v>18</v>
      </c>
      <c r="G237" s="19" t="s">
        <v>19</v>
      </c>
      <c r="H237" s="20">
        <v>-1.41</v>
      </c>
      <c r="I237" s="20"/>
      <c r="J237" s="20"/>
      <c r="K237" s="20">
        <v>-92</v>
      </c>
      <c r="L237" s="20">
        <v>-10</v>
      </c>
      <c r="M237" s="20">
        <v>-59</v>
      </c>
      <c r="N237" s="20">
        <v>-113</v>
      </c>
      <c r="O237" s="20">
        <v>-179</v>
      </c>
      <c r="P237" s="20">
        <v>-152</v>
      </c>
      <c r="Q237" s="20">
        <v>-255</v>
      </c>
      <c r="R237" s="20">
        <v>-220</v>
      </c>
      <c r="S237" s="20">
        <v>-286</v>
      </c>
      <c r="T237" s="20">
        <v>-241</v>
      </c>
      <c r="U237" s="20">
        <v>-53</v>
      </c>
      <c r="V237" s="20">
        <v>-157</v>
      </c>
      <c r="W237" s="20">
        <v>-295</v>
      </c>
      <c r="X237" s="20">
        <v>-299</v>
      </c>
      <c r="Y237" s="20">
        <v>-204</v>
      </c>
      <c r="Z237" s="20">
        <v>-197</v>
      </c>
      <c r="AA237" s="20">
        <v>-398</v>
      </c>
      <c r="AB237" s="20">
        <v>-584</v>
      </c>
      <c r="AC237" s="20">
        <v>-195</v>
      </c>
      <c r="AD237" s="20">
        <v>-6.39</v>
      </c>
      <c r="AE237" s="20">
        <v>-40.6</v>
      </c>
      <c r="AF237" s="20">
        <v>-31.54</v>
      </c>
      <c r="AG237" s="20">
        <v>-79.209999999999994</v>
      </c>
      <c r="AH237" s="20">
        <v>-173.17</v>
      </c>
      <c r="AI237" s="20">
        <v>-224.91</v>
      </c>
      <c r="AJ237" s="20">
        <v>-85.79</v>
      </c>
      <c r="AK237" s="20">
        <v>-81.459999999999994</v>
      </c>
      <c r="AL237" s="20">
        <v>-79.31</v>
      </c>
      <c r="AM237" s="20">
        <v>-836.96</v>
      </c>
      <c r="AN237" s="20">
        <v>-177.74</v>
      </c>
      <c r="AO237" s="20">
        <v>-148.44999999999999</v>
      </c>
      <c r="AP237" s="20">
        <v>-394.93</v>
      </c>
      <c r="AQ237" s="20">
        <v>-121.43</v>
      </c>
      <c r="AR237" s="20">
        <v>-105.8</v>
      </c>
      <c r="AS237" s="20">
        <v>-1268.1600000000001</v>
      </c>
      <c r="AT237" s="20">
        <v>-17.260000000000002</v>
      </c>
      <c r="AU237" s="20">
        <v>-67.599999999999994</v>
      </c>
      <c r="AV237" s="20">
        <v>-14.22</v>
      </c>
      <c r="AW237" s="20">
        <v>-30.54</v>
      </c>
      <c r="AX237" s="20">
        <v>-8.1199999999999992</v>
      </c>
      <c r="AY237" s="20">
        <v>-12.98</v>
      </c>
      <c r="AZ237" s="20">
        <v>-0.35</v>
      </c>
      <c r="BA237" s="20">
        <v>-0.91</v>
      </c>
      <c r="BB237" s="20">
        <v>-57.6</v>
      </c>
      <c r="BC237" s="20">
        <v>-99.55</v>
      </c>
      <c r="BD237" s="20">
        <v>-45.89</v>
      </c>
      <c r="BE237" s="20">
        <v>-17.739999999999998</v>
      </c>
      <c r="BF237" s="11"/>
      <c r="BG237" s="22"/>
    </row>
    <row r="238" spans="1:59" x14ac:dyDescent="0.25">
      <c r="A238" s="23" t="s">
        <v>105</v>
      </c>
      <c r="B238" s="29" t="s">
        <v>106</v>
      </c>
      <c r="C238" s="25" t="s">
        <v>233</v>
      </c>
      <c r="D238" s="25" t="s">
        <v>227</v>
      </c>
      <c r="E238" s="25" t="s">
        <v>107</v>
      </c>
      <c r="F238" s="25" t="s">
        <v>18</v>
      </c>
      <c r="G238" s="19" t="s">
        <v>19</v>
      </c>
      <c r="H238" s="20">
        <v>-64236.12</v>
      </c>
      <c r="I238" s="20"/>
      <c r="J238" s="20"/>
      <c r="K238" s="20">
        <v>-44701</v>
      </c>
      <c r="L238" s="20">
        <v>-41682</v>
      </c>
      <c r="M238" s="20">
        <v>-35620</v>
      </c>
      <c r="N238" s="20">
        <v>-27054</v>
      </c>
      <c r="O238" s="20">
        <v>-23377</v>
      </c>
      <c r="P238" s="20">
        <v>-18009</v>
      </c>
      <c r="Q238" s="20">
        <v>-9884</v>
      </c>
      <c r="R238" s="20">
        <v>-11246</v>
      </c>
      <c r="S238" s="20">
        <v>-5402</v>
      </c>
      <c r="T238" s="20">
        <v>-3534</v>
      </c>
      <c r="U238" s="20">
        <v>-8642</v>
      </c>
      <c r="V238" s="20">
        <v>-9305</v>
      </c>
      <c r="W238" s="20">
        <v>-7028</v>
      </c>
      <c r="X238" s="20">
        <v>-9393</v>
      </c>
      <c r="Y238" s="20">
        <v>-6884</v>
      </c>
      <c r="Z238" s="20">
        <v>-5481</v>
      </c>
      <c r="AA238" s="20">
        <v>-8162</v>
      </c>
      <c r="AB238" s="20">
        <v>-7764</v>
      </c>
      <c r="AC238" s="20">
        <v>-6511</v>
      </c>
      <c r="AD238" s="20">
        <v>-19452</v>
      </c>
      <c r="AE238" s="20">
        <v>-7179.47</v>
      </c>
      <c r="AF238" s="20">
        <v>-9041.5300000000007</v>
      </c>
      <c r="AG238" s="20">
        <v>-5061.29</v>
      </c>
      <c r="AH238" s="20">
        <v>-8614.7099999999991</v>
      </c>
      <c r="AI238" s="20">
        <v>-5715.44</v>
      </c>
      <c r="AJ238" s="20">
        <v>-2982.51</v>
      </c>
      <c r="AK238" s="20">
        <v>-5341.22</v>
      </c>
      <c r="AL238" s="20">
        <v>-8674.36</v>
      </c>
      <c r="AM238" s="20">
        <v>-12303.01</v>
      </c>
      <c r="AN238" s="20">
        <v>-10241.280000000001</v>
      </c>
      <c r="AO238" s="20">
        <v>-9390.75</v>
      </c>
      <c r="AP238" s="20">
        <v>-10550.09</v>
      </c>
      <c r="AQ238" s="20">
        <v>-7640.61</v>
      </c>
      <c r="AR238" s="20">
        <v>-6606.01</v>
      </c>
      <c r="AS238" s="20">
        <v>-6429.03</v>
      </c>
      <c r="AT238" s="20">
        <v>-4575.8100000000004</v>
      </c>
      <c r="AU238" s="20">
        <v>-1617.38</v>
      </c>
      <c r="AV238" s="20">
        <v>-1300.28</v>
      </c>
      <c r="AW238" s="20">
        <v>-843.58</v>
      </c>
      <c r="AX238" s="20">
        <v>-692.03</v>
      </c>
      <c r="AY238" s="20">
        <v>-759.61</v>
      </c>
      <c r="AZ238" s="20">
        <v>-891.9</v>
      </c>
      <c r="BA238" s="20">
        <v>-668.86</v>
      </c>
      <c r="BB238" s="20">
        <v>-475.07</v>
      </c>
      <c r="BC238" s="20">
        <v>-386.88</v>
      </c>
      <c r="BD238" s="20">
        <v>-595.41999999999996</v>
      </c>
      <c r="BE238" s="20">
        <v>-547.12</v>
      </c>
      <c r="BF238" s="11"/>
      <c r="BG238" s="22"/>
    </row>
    <row r="239" spans="1:59" x14ac:dyDescent="0.25">
      <c r="A239" s="23" t="s">
        <v>108</v>
      </c>
      <c r="B239" s="29" t="s">
        <v>109</v>
      </c>
      <c r="C239" s="25" t="s">
        <v>233</v>
      </c>
      <c r="D239" s="25" t="s">
        <v>227</v>
      </c>
      <c r="E239" s="25" t="s">
        <v>110</v>
      </c>
      <c r="F239" s="25" t="s">
        <v>18</v>
      </c>
      <c r="G239" s="19" t="s">
        <v>19</v>
      </c>
      <c r="H239" s="20">
        <v>0</v>
      </c>
      <c r="I239" s="20"/>
      <c r="J239" s="20"/>
      <c r="K239" s="20">
        <v>0</v>
      </c>
      <c r="L239" s="20">
        <v>0</v>
      </c>
      <c r="M239" s="20">
        <v>0</v>
      </c>
      <c r="N239" s="20">
        <v>0</v>
      </c>
      <c r="O239" s="20">
        <v>0</v>
      </c>
      <c r="P239" s="20">
        <v>0</v>
      </c>
      <c r="Q239" s="20">
        <v>0</v>
      </c>
      <c r="R239" s="20">
        <v>0</v>
      </c>
      <c r="S239" s="20">
        <v>0</v>
      </c>
      <c r="T239" s="20">
        <v>0</v>
      </c>
      <c r="U239" s="20">
        <v>0</v>
      </c>
      <c r="V239" s="20">
        <v>0</v>
      </c>
      <c r="W239" s="20">
        <v>0</v>
      </c>
      <c r="X239" s="20">
        <v>0</v>
      </c>
      <c r="Y239" s="20">
        <v>0</v>
      </c>
      <c r="Z239" s="20">
        <v>0</v>
      </c>
      <c r="AA239" s="20">
        <v>0</v>
      </c>
      <c r="AB239" s="20">
        <v>0</v>
      </c>
      <c r="AC239" s="20">
        <v>-1096</v>
      </c>
      <c r="AD239" s="20">
        <v>-1842.27</v>
      </c>
      <c r="AE239" s="20">
        <v>-452.78</v>
      </c>
      <c r="AF239" s="20">
        <v>0</v>
      </c>
      <c r="AG239" s="20">
        <v>0</v>
      </c>
      <c r="AH239" s="20">
        <v>0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20">
        <v>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20">
        <v>0</v>
      </c>
      <c r="AW239" s="20">
        <v>0</v>
      </c>
      <c r="AX239" s="20">
        <v>0</v>
      </c>
      <c r="AY239" s="20">
        <v>0</v>
      </c>
      <c r="AZ239" s="20">
        <v>0</v>
      </c>
      <c r="BA239" s="20">
        <v>0</v>
      </c>
      <c r="BB239" s="20">
        <v>0</v>
      </c>
      <c r="BC239" s="20">
        <v>0</v>
      </c>
      <c r="BD239" s="20">
        <v>0</v>
      </c>
      <c r="BE239" s="20">
        <v>0</v>
      </c>
      <c r="BF239" s="11"/>
      <c r="BG239" s="22"/>
    </row>
    <row r="240" spans="1:59" x14ac:dyDescent="0.25">
      <c r="A240" s="23" t="s">
        <v>111</v>
      </c>
      <c r="B240" s="29" t="s">
        <v>235</v>
      </c>
      <c r="C240" s="25" t="s">
        <v>233</v>
      </c>
      <c r="D240" s="25" t="s">
        <v>227</v>
      </c>
      <c r="E240" s="25" t="s">
        <v>112</v>
      </c>
      <c r="F240" s="25" t="s">
        <v>18</v>
      </c>
      <c r="G240" s="19" t="s">
        <v>19</v>
      </c>
      <c r="H240" s="20">
        <v>0</v>
      </c>
      <c r="I240" s="20"/>
      <c r="J240" s="20"/>
      <c r="K240" s="20">
        <v>0</v>
      </c>
      <c r="L240" s="20">
        <v>0</v>
      </c>
      <c r="M240" s="20">
        <v>0</v>
      </c>
      <c r="N240" s="20">
        <v>0</v>
      </c>
      <c r="O240" s="20">
        <v>0</v>
      </c>
      <c r="P240" s="20">
        <v>0</v>
      </c>
      <c r="Q240" s="20">
        <v>0</v>
      </c>
      <c r="R240" s="20">
        <v>0</v>
      </c>
      <c r="S240" s="20">
        <v>0</v>
      </c>
      <c r="T240" s="20">
        <v>0</v>
      </c>
      <c r="U240" s="20">
        <v>0</v>
      </c>
      <c r="V240" s="20">
        <v>0</v>
      </c>
      <c r="W240" s="20">
        <v>0</v>
      </c>
      <c r="X240" s="20">
        <v>0</v>
      </c>
      <c r="Y240" s="20">
        <v>0</v>
      </c>
      <c r="Z240" s="20">
        <v>0</v>
      </c>
      <c r="AA240" s="20">
        <v>0</v>
      </c>
      <c r="AB240" s="20">
        <v>0</v>
      </c>
      <c r="AC240" s="20">
        <v>0</v>
      </c>
      <c r="AD240" s="20">
        <v>0</v>
      </c>
      <c r="AE240" s="20">
        <v>-19671.75</v>
      </c>
      <c r="AF240" s="20">
        <v>-36249.980000000003</v>
      </c>
      <c r="AG240" s="20">
        <v>-39955.94</v>
      </c>
      <c r="AH240" s="20">
        <v>-32040.13</v>
      </c>
      <c r="AI240" s="20">
        <v>-33573.68</v>
      </c>
      <c r="AJ240" s="20">
        <v>-33502.51</v>
      </c>
      <c r="AK240" s="20">
        <v>-29589.759999999998</v>
      </c>
      <c r="AL240" s="20">
        <v>-23235.35</v>
      </c>
      <c r="AM240" s="20">
        <v>-1900.53</v>
      </c>
      <c r="AN240" s="20">
        <v>-18.21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20">
        <v>0</v>
      </c>
      <c r="AW240" s="20">
        <v>0</v>
      </c>
      <c r="AX240" s="20">
        <v>0</v>
      </c>
      <c r="AY240" s="20">
        <v>0</v>
      </c>
      <c r="AZ240" s="20">
        <v>0</v>
      </c>
      <c r="BA240" s="20">
        <v>0</v>
      </c>
      <c r="BB240" s="20">
        <v>0</v>
      </c>
      <c r="BC240" s="20">
        <v>0</v>
      </c>
      <c r="BD240" s="20">
        <v>0</v>
      </c>
      <c r="BE240" s="20">
        <v>0</v>
      </c>
      <c r="BF240" s="11"/>
      <c r="BG240" s="22"/>
    </row>
    <row r="241" spans="1:59" x14ac:dyDescent="0.25">
      <c r="A241" s="23" t="s">
        <v>23</v>
      </c>
      <c r="B241" s="29" t="s">
        <v>24</v>
      </c>
      <c r="C241" s="25" t="s">
        <v>233</v>
      </c>
      <c r="D241" s="25" t="s">
        <v>227</v>
      </c>
      <c r="E241" s="25" t="s">
        <v>25</v>
      </c>
      <c r="F241" s="25" t="s">
        <v>18</v>
      </c>
      <c r="G241" s="19" t="s">
        <v>19</v>
      </c>
      <c r="H241" s="20">
        <v>0</v>
      </c>
      <c r="I241" s="20"/>
      <c r="J241" s="20"/>
      <c r="K241" s="20">
        <v>0</v>
      </c>
      <c r="L241" s="20">
        <v>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20">
        <v>0</v>
      </c>
      <c r="S241" s="20">
        <v>0</v>
      </c>
      <c r="T241" s="20">
        <v>0</v>
      </c>
      <c r="U241" s="20">
        <v>-2875</v>
      </c>
      <c r="V241" s="20">
        <v>-5063</v>
      </c>
      <c r="W241" s="20">
        <v>-3152</v>
      </c>
      <c r="X241" s="20">
        <v>-4514</v>
      </c>
      <c r="Y241" s="20">
        <v>-4506</v>
      </c>
      <c r="Z241" s="20">
        <v>-3456</v>
      </c>
      <c r="AA241" s="20">
        <v>-3983</v>
      </c>
      <c r="AB241" s="20">
        <v>-2918</v>
      </c>
      <c r="AC241" s="20">
        <v>-3934</v>
      </c>
      <c r="AD241" s="20">
        <v>-5193.5</v>
      </c>
      <c r="AE241" s="20">
        <v>-6631.65</v>
      </c>
      <c r="AF241" s="20">
        <v>-8092.57</v>
      </c>
      <c r="AG241" s="20">
        <v>-10693.7</v>
      </c>
      <c r="AH241" s="20">
        <v>-15917.53</v>
      </c>
      <c r="AI241" s="20">
        <v>-19889.310000000001</v>
      </c>
      <c r="AJ241" s="20">
        <v>-21022.74</v>
      </c>
      <c r="AK241" s="20">
        <v>-22102.77</v>
      </c>
      <c r="AL241" s="20">
        <v>-24650.39</v>
      </c>
      <c r="AM241" s="20">
        <v>-26626.37</v>
      </c>
      <c r="AN241" s="20">
        <v>-26283.94</v>
      </c>
      <c r="AO241" s="20">
        <v>-23178.75</v>
      </c>
      <c r="AP241" s="20">
        <v>-31291.17</v>
      </c>
      <c r="AQ241" s="20">
        <v>-21062.53</v>
      </c>
      <c r="AR241" s="20">
        <v>-22408.13</v>
      </c>
      <c r="AS241" s="20">
        <v>-21509.4</v>
      </c>
      <c r="AT241" s="20">
        <v>-23451.01</v>
      </c>
      <c r="AU241" s="20">
        <v>-15738.3</v>
      </c>
      <c r="AV241" s="20">
        <v>-13077.21</v>
      </c>
      <c r="AW241" s="20">
        <v>-11173.3</v>
      </c>
      <c r="AX241" s="20">
        <v>-6562.87</v>
      </c>
      <c r="AY241" s="20">
        <v>-6931.79</v>
      </c>
      <c r="AZ241" s="20">
        <v>-6769.64</v>
      </c>
      <c r="BA241" s="20">
        <v>-4858.79</v>
      </c>
      <c r="BB241" s="20">
        <v>-2804.31</v>
      </c>
      <c r="BC241" s="20">
        <v>-3656.17</v>
      </c>
      <c r="BD241" s="20">
        <v>-1728.15</v>
      </c>
      <c r="BE241" s="20">
        <v>-1446.73</v>
      </c>
      <c r="BF241" s="11"/>
      <c r="BG241" s="22"/>
    </row>
    <row r="242" spans="1:59" x14ac:dyDescent="0.25">
      <c r="A242" s="23" t="s">
        <v>123</v>
      </c>
      <c r="B242" s="29" t="s">
        <v>124</v>
      </c>
      <c r="C242" s="25" t="s">
        <v>233</v>
      </c>
      <c r="D242" s="25" t="s">
        <v>227</v>
      </c>
      <c r="E242" s="25" t="s">
        <v>125</v>
      </c>
      <c r="F242" s="25" t="s">
        <v>18</v>
      </c>
      <c r="G242" s="19" t="s">
        <v>19</v>
      </c>
      <c r="H242" s="20">
        <v>-12396.65</v>
      </c>
      <c r="I242" s="20"/>
      <c r="J242" s="20"/>
      <c r="K242" s="20">
        <v>-19976</v>
      </c>
      <c r="L242" s="20">
        <v>-34843</v>
      </c>
      <c r="M242" s="20">
        <v>-43125</v>
      </c>
      <c r="N242" s="20">
        <v>-58850</v>
      </c>
      <c r="O242" s="20">
        <v>-77212</v>
      </c>
      <c r="P242" s="20">
        <v>-123628</v>
      </c>
      <c r="Q242" s="20">
        <v>-88081</v>
      </c>
      <c r="R242" s="20">
        <v>-176270</v>
      </c>
      <c r="S242" s="20">
        <v>-168103</v>
      </c>
      <c r="T242" s="20">
        <v>-164734</v>
      </c>
      <c r="U242" s="20">
        <v>-205394</v>
      </c>
      <c r="V242" s="20">
        <v>-226880</v>
      </c>
      <c r="W242" s="20">
        <v>-216980</v>
      </c>
      <c r="X242" s="20">
        <v>-201281</v>
      </c>
      <c r="Y242" s="20">
        <v>-167090</v>
      </c>
      <c r="Z242" s="20">
        <v>-186479</v>
      </c>
      <c r="AA242" s="20">
        <v>-272214</v>
      </c>
      <c r="AB242" s="20">
        <v>-224348</v>
      </c>
      <c r="AC242" s="20">
        <v>-233470</v>
      </c>
      <c r="AD242" s="20">
        <v>-241047.06</v>
      </c>
      <c r="AE242" s="20">
        <v>-191930.26</v>
      </c>
      <c r="AF242" s="20">
        <v>-278174.71000000002</v>
      </c>
      <c r="AG242" s="20">
        <v>-213507.25</v>
      </c>
      <c r="AH242" s="20">
        <v>-174063.66</v>
      </c>
      <c r="AI242" s="20">
        <v>-142724.76999999999</v>
      </c>
      <c r="AJ242" s="20">
        <v>-112862.68</v>
      </c>
      <c r="AK242" s="20">
        <v>-129786.93</v>
      </c>
      <c r="AL242" s="20">
        <v>-136683.28</v>
      </c>
      <c r="AM242" s="20">
        <v>-210914.68</v>
      </c>
      <c r="AN242" s="20">
        <v>-153487.54999999999</v>
      </c>
      <c r="AO242" s="20">
        <v>-126303.6</v>
      </c>
      <c r="AP242" s="20">
        <v>-204002.8</v>
      </c>
      <c r="AQ242" s="20">
        <v>-167187.29999999999</v>
      </c>
      <c r="AR242" s="20">
        <v>-145394.76999999999</v>
      </c>
      <c r="AS242" s="20">
        <v>-145701.51999999999</v>
      </c>
      <c r="AT242" s="20">
        <v>-139158.74</v>
      </c>
      <c r="AU242" s="20">
        <v>-114127.46</v>
      </c>
      <c r="AV242" s="20">
        <v>-85345.52</v>
      </c>
      <c r="AW242" s="20">
        <v>-113517.79</v>
      </c>
      <c r="AX242" s="20">
        <v>-89581.81</v>
      </c>
      <c r="AY242" s="20">
        <v>-58150.02</v>
      </c>
      <c r="AZ242" s="20">
        <v>-70594.039999999994</v>
      </c>
      <c r="BA242" s="20">
        <v>-50686.91</v>
      </c>
      <c r="BB242" s="20">
        <v>-53627.57</v>
      </c>
      <c r="BC242" s="20">
        <v>-25899.86</v>
      </c>
      <c r="BD242" s="20">
        <v>-25127.09</v>
      </c>
      <c r="BE242" s="20">
        <v>-34644.42</v>
      </c>
      <c r="BF242" s="11"/>
      <c r="BG242" s="22"/>
    </row>
    <row r="243" spans="1:59" x14ac:dyDescent="0.25">
      <c r="A243" s="23" t="s">
        <v>38</v>
      </c>
      <c r="B243" s="29" t="s">
        <v>39</v>
      </c>
      <c r="C243" s="25" t="s">
        <v>233</v>
      </c>
      <c r="D243" s="25" t="s">
        <v>227</v>
      </c>
      <c r="E243" s="25" t="s">
        <v>40</v>
      </c>
      <c r="F243" s="25" t="s">
        <v>18</v>
      </c>
      <c r="G243" s="19" t="s">
        <v>19</v>
      </c>
      <c r="H243" s="20">
        <v>0</v>
      </c>
      <c r="I243" s="20"/>
      <c r="J243" s="20"/>
      <c r="K243" s="20">
        <v>0</v>
      </c>
      <c r="L243" s="20">
        <v>0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20">
        <v>0</v>
      </c>
      <c r="S243" s="20">
        <v>0</v>
      </c>
      <c r="T243" s="20">
        <v>0</v>
      </c>
      <c r="U243" s="20">
        <v>-66</v>
      </c>
      <c r="V243" s="20">
        <v>-79</v>
      </c>
      <c r="W243" s="20">
        <v>-52</v>
      </c>
      <c r="X243" s="20">
        <v>0</v>
      </c>
      <c r="Y243" s="20">
        <v>-51</v>
      </c>
      <c r="Z243" s="20">
        <v>-182</v>
      </c>
      <c r="AA243" s="20">
        <v>-339</v>
      </c>
      <c r="AB243" s="20">
        <v>-214</v>
      </c>
      <c r="AC243" s="20">
        <v>-223</v>
      </c>
      <c r="AD243" s="20">
        <v>-97.4</v>
      </c>
      <c r="AE243" s="20">
        <v>0</v>
      </c>
      <c r="AF243" s="20">
        <v>0</v>
      </c>
      <c r="AG243" s="20">
        <v>0</v>
      </c>
      <c r="AH243" s="20">
        <v>-988.24</v>
      </c>
      <c r="AI243" s="20">
        <v>-1299.8599999999999</v>
      </c>
      <c r="AJ243" s="20">
        <v>-0.99</v>
      </c>
      <c r="AK243" s="20">
        <v>-1626.37</v>
      </c>
      <c r="AL243" s="20">
        <v>-3431.18</v>
      </c>
      <c r="AM243" s="20">
        <v>-4293.3100000000004</v>
      </c>
      <c r="AN243" s="20">
        <v>-5393.3</v>
      </c>
      <c r="AO243" s="20">
        <v>-5437.46</v>
      </c>
      <c r="AP243" s="20">
        <v>-5955.55</v>
      </c>
      <c r="AQ243" s="20">
        <v>-5924.44</v>
      </c>
      <c r="AR243" s="20">
        <v>-3417.6</v>
      </c>
      <c r="AS243" s="20">
        <v>-4289.2700000000004</v>
      </c>
      <c r="AT243" s="20">
        <v>-7783.11</v>
      </c>
      <c r="AU243" s="20">
        <v>-5602.56</v>
      </c>
      <c r="AV243" s="20">
        <v>-4179.8900000000003</v>
      </c>
      <c r="AW243" s="20">
        <v>-4795.05</v>
      </c>
      <c r="AX243" s="20">
        <v>-4239.9399999999996</v>
      </c>
      <c r="AY243" s="20">
        <v>-3872.03</v>
      </c>
      <c r="AZ243" s="20">
        <v>-3829.42</v>
      </c>
      <c r="BA243" s="20">
        <v>-3184.76</v>
      </c>
      <c r="BB243" s="20">
        <v>-2268.1999999999998</v>
      </c>
      <c r="BC243" s="20">
        <v>-2194.42</v>
      </c>
      <c r="BD243" s="20">
        <v>-2232.44</v>
      </c>
      <c r="BE243" s="20">
        <v>-3546.73</v>
      </c>
      <c r="BF243" s="11"/>
      <c r="BG243" s="22"/>
    </row>
    <row r="244" spans="1:59" x14ac:dyDescent="0.25">
      <c r="A244" s="23" t="s">
        <v>41</v>
      </c>
      <c r="B244" s="29" t="s">
        <v>42</v>
      </c>
      <c r="C244" s="25" t="s">
        <v>233</v>
      </c>
      <c r="D244" s="25" t="s">
        <v>227</v>
      </c>
      <c r="E244" s="25" t="s">
        <v>43</v>
      </c>
      <c r="F244" s="25" t="s">
        <v>18</v>
      </c>
      <c r="G244" s="19" t="s">
        <v>19</v>
      </c>
      <c r="H244" s="20">
        <v>0</v>
      </c>
      <c r="I244" s="20"/>
      <c r="J244" s="20"/>
      <c r="K244" s="20">
        <v>0</v>
      </c>
      <c r="L244" s="20">
        <v>0</v>
      </c>
      <c r="M244" s="20">
        <v>0</v>
      </c>
      <c r="N244" s="20">
        <v>0</v>
      </c>
      <c r="O244" s="20">
        <v>0</v>
      </c>
      <c r="P244" s="20">
        <v>0</v>
      </c>
      <c r="Q244" s="20">
        <v>0</v>
      </c>
      <c r="R244" s="20">
        <v>0</v>
      </c>
      <c r="S244" s="20">
        <v>0</v>
      </c>
      <c r="T244" s="20">
        <v>0</v>
      </c>
      <c r="U244" s="20">
        <v>0</v>
      </c>
      <c r="V244" s="20">
        <v>0</v>
      </c>
      <c r="W244" s="20">
        <v>0</v>
      </c>
      <c r="X244" s="20">
        <v>0</v>
      </c>
      <c r="Y244" s="20">
        <v>0</v>
      </c>
      <c r="Z244" s="20">
        <v>0</v>
      </c>
      <c r="AA244" s="20">
        <v>0</v>
      </c>
      <c r="AB244" s="20">
        <v>0</v>
      </c>
      <c r="AC244" s="20">
        <v>0</v>
      </c>
      <c r="AD244" s="20">
        <v>0</v>
      </c>
      <c r="AE244" s="20">
        <v>0</v>
      </c>
      <c r="AF244" s="20">
        <v>-1.05</v>
      </c>
      <c r="AG244" s="20">
        <v>-19.559999999999999</v>
      </c>
      <c r="AH244" s="20">
        <v>-174.31</v>
      </c>
      <c r="AI244" s="20">
        <v>-10.6</v>
      </c>
      <c r="AJ244" s="20">
        <v>-4.93</v>
      </c>
      <c r="AK244" s="20">
        <v>-22.82</v>
      </c>
      <c r="AL244" s="20">
        <v>-249.96</v>
      </c>
      <c r="AM244" s="20">
        <v>-1914.73</v>
      </c>
      <c r="AN244" s="20">
        <v>-1984.63</v>
      </c>
      <c r="AO244" s="20">
        <v>-1869.3</v>
      </c>
      <c r="AP244" s="20">
        <v>-2090.5500000000002</v>
      </c>
      <c r="AQ244" s="20">
        <v>-2108.17</v>
      </c>
      <c r="AR244" s="20">
        <v>-2215.25</v>
      </c>
      <c r="AS244" s="20">
        <v>-3001.3</v>
      </c>
      <c r="AT244" s="20">
        <v>-3673.51</v>
      </c>
      <c r="AU244" s="20">
        <v>-3602.3</v>
      </c>
      <c r="AV244" s="20">
        <v>-4107.4399999999996</v>
      </c>
      <c r="AW244" s="20">
        <v>-3218.66</v>
      </c>
      <c r="AX244" s="20">
        <v>-3208.65</v>
      </c>
      <c r="AY244" s="20">
        <v>-3213.07</v>
      </c>
      <c r="AZ244" s="20">
        <v>-3104.21</v>
      </c>
      <c r="BA244" s="20">
        <v>-4651.92</v>
      </c>
      <c r="BB244" s="20">
        <v>-5307.21</v>
      </c>
      <c r="BC244" s="20">
        <v>-5895.91</v>
      </c>
      <c r="BD244" s="20">
        <v>-9314.3799999999992</v>
      </c>
      <c r="BE244" s="20">
        <v>-13314.09</v>
      </c>
      <c r="BF244" s="11"/>
      <c r="BG244" s="22"/>
    </row>
    <row r="245" spans="1:59" x14ac:dyDescent="0.25">
      <c r="A245" s="23" t="s">
        <v>47</v>
      </c>
      <c r="B245" s="29" t="s">
        <v>48</v>
      </c>
      <c r="C245" s="25" t="s">
        <v>233</v>
      </c>
      <c r="D245" s="25" t="s">
        <v>227</v>
      </c>
      <c r="E245" s="25" t="s">
        <v>49</v>
      </c>
      <c r="F245" s="25" t="s">
        <v>18</v>
      </c>
      <c r="G245" s="19" t="s">
        <v>19</v>
      </c>
      <c r="H245" s="20">
        <v>0</v>
      </c>
      <c r="I245" s="20"/>
      <c r="J245" s="20"/>
      <c r="K245" s="20">
        <v>0</v>
      </c>
      <c r="L245" s="20">
        <v>0</v>
      </c>
      <c r="M245" s="20">
        <v>0</v>
      </c>
      <c r="N245" s="20">
        <v>0</v>
      </c>
      <c r="O245" s="20">
        <v>0</v>
      </c>
      <c r="P245" s="20">
        <v>0</v>
      </c>
      <c r="Q245" s="20">
        <v>0</v>
      </c>
      <c r="R245" s="20">
        <v>0</v>
      </c>
      <c r="S245" s="20">
        <v>0</v>
      </c>
      <c r="T245" s="20">
        <v>0</v>
      </c>
      <c r="U245" s="20">
        <v>0</v>
      </c>
      <c r="V245" s="20">
        <v>0</v>
      </c>
      <c r="W245" s="20">
        <v>0</v>
      </c>
      <c r="X245" s="20">
        <v>0</v>
      </c>
      <c r="Y245" s="20">
        <v>0</v>
      </c>
      <c r="Z245" s="20">
        <v>0</v>
      </c>
      <c r="AA245" s="20">
        <v>0</v>
      </c>
      <c r="AB245" s="20">
        <v>0</v>
      </c>
      <c r="AC245" s="20">
        <v>0</v>
      </c>
      <c r="AD245" s="20">
        <v>0</v>
      </c>
      <c r="AE245" s="20">
        <v>0</v>
      </c>
      <c r="AF245" s="20">
        <v>0</v>
      </c>
      <c r="AG245" s="20">
        <v>0</v>
      </c>
      <c r="AH245" s="20">
        <v>-181.89</v>
      </c>
      <c r="AI245" s="20">
        <v>0</v>
      </c>
      <c r="AJ245" s="20">
        <v>0</v>
      </c>
      <c r="AK245" s="20">
        <v>-0.74</v>
      </c>
      <c r="AL245" s="20">
        <v>-94.31</v>
      </c>
      <c r="AM245" s="20">
        <v>-1226.6500000000001</v>
      </c>
      <c r="AN245" s="20">
        <v>-3685.21</v>
      </c>
      <c r="AO245" s="20">
        <v>-4355.08</v>
      </c>
      <c r="AP245" s="20">
        <v>-2421.5700000000002</v>
      </c>
      <c r="AQ245" s="20">
        <v>-3331.49</v>
      </c>
      <c r="AR245" s="20">
        <v>-4954.9399999999996</v>
      </c>
      <c r="AS245" s="20">
        <v>-5426.26</v>
      </c>
      <c r="AT245" s="20">
        <v>-11435.26</v>
      </c>
      <c r="AU245" s="20">
        <v>-12560.42</v>
      </c>
      <c r="AV245" s="20">
        <v>-14825.43</v>
      </c>
      <c r="AW245" s="20">
        <v>-14874.62</v>
      </c>
      <c r="AX245" s="20">
        <v>-15161.06</v>
      </c>
      <c r="AY245" s="20">
        <v>-13418.92</v>
      </c>
      <c r="AZ245" s="20">
        <v>-17847.13</v>
      </c>
      <c r="BA245" s="20">
        <v>-27169.86</v>
      </c>
      <c r="BB245" s="20">
        <v>-24922.14</v>
      </c>
      <c r="BC245" s="20">
        <v>-23781.45</v>
      </c>
      <c r="BD245" s="20">
        <v>-21146.68</v>
      </c>
      <c r="BE245" s="20">
        <v>-35877.89</v>
      </c>
      <c r="BF245" s="11"/>
      <c r="BG245" s="22"/>
    </row>
    <row r="246" spans="1:59" x14ac:dyDescent="0.25">
      <c r="A246" s="23" t="s">
        <v>50</v>
      </c>
      <c r="B246" s="29" t="s">
        <v>51</v>
      </c>
      <c r="C246" s="25" t="s">
        <v>233</v>
      </c>
      <c r="D246" s="25" t="s">
        <v>227</v>
      </c>
      <c r="E246" s="25" t="s">
        <v>52</v>
      </c>
      <c r="F246" s="25" t="s">
        <v>18</v>
      </c>
      <c r="G246" s="19" t="s">
        <v>19</v>
      </c>
      <c r="H246" s="20">
        <v>0</v>
      </c>
      <c r="I246" s="20"/>
      <c r="J246" s="20"/>
      <c r="K246" s="20">
        <v>0</v>
      </c>
      <c r="L246" s="20">
        <v>0</v>
      </c>
      <c r="M246" s="20">
        <v>0</v>
      </c>
      <c r="N246" s="20">
        <v>0</v>
      </c>
      <c r="O246" s="20">
        <v>0</v>
      </c>
      <c r="P246" s="20">
        <v>0</v>
      </c>
      <c r="Q246" s="20">
        <v>0</v>
      </c>
      <c r="R246" s="20">
        <v>0</v>
      </c>
      <c r="S246" s="20">
        <v>0</v>
      </c>
      <c r="T246" s="20">
        <v>0</v>
      </c>
      <c r="U246" s="20">
        <v>0</v>
      </c>
      <c r="V246" s="20">
        <v>0</v>
      </c>
      <c r="W246" s="20">
        <v>0</v>
      </c>
      <c r="X246" s="20">
        <v>0</v>
      </c>
      <c r="Y246" s="20">
        <v>0</v>
      </c>
      <c r="Z246" s="20">
        <v>0</v>
      </c>
      <c r="AA246" s="20">
        <v>0</v>
      </c>
      <c r="AB246" s="20">
        <v>0</v>
      </c>
      <c r="AC246" s="20">
        <v>0</v>
      </c>
      <c r="AD246" s="20">
        <v>-41.74</v>
      </c>
      <c r="AE246" s="20">
        <v>0</v>
      </c>
      <c r="AF246" s="20">
        <v>-15.55</v>
      </c>
      <c r="AG246" s="20">
        <v>0</v>
      </c>
      <c r="AH246" s="20">
        <v>0</v>
      </c>
      <c r="AI246" s="20">
        <v>-174.39</v>
      </c>
      <c r="AJ246" s="20">
        <v>0</v>
      </c>
      <c r="AK246" s="20">
        <v>0</v>
      </c>
      <c r="AL246" s="20">
        <v>0</v>
      </c>
      <c r="AM246" s="20">
        <v>-205.37</v>
      </c>
      <c r="AN246" s="20">
        <v>-366.43</v>
      </c>
      <c r="AO246" s="20">
        <v>-541.76</v>
      </c>
      <c r="AP246" s="20">
        <v>-859.69</v>
      </c>
      <c r="AQ246" s="20">
        <v>-775.2</v>
      </c>
      <c r="AR246" s="20">
        <v>-749.22</v>
      </c>
      <c r="AS246" s="20">
        <v>-722.44</v>
      </c>
      <c r="AT246" s="20">
        <v>-709.37</v>
      </c>
      <c r="AU246" s="20">
        <v>-491.68</v>
      </c>
      <c r="AV246" s="20">
        <v>-343.21</v>
      </c>
      <c r="AW246" s="20">
        <v>-404.3</v>
      </c>
      <c r="AX246" s="20">
        <v>-361.18</v>
      </c>
      <c r="AY246" s="20">
        <v>-859.06</v>
      </c>
      <c r="AZ246" s="20">
        <v>-1078.27</v>
      </c>
      <c r="BA246" s="20">
        <v>-316.54000000000002</v>
      </c>
      <c r="BB246" s="20">
        <v>-1097.5899999999999</v>
      </c>
      <c r="BC246" s="20">
        <v>-1039.8499999999999</v>
      </c>
      <c r="BD246" s="20">
        <v>-776.23</v>
      </c>
      <c r="BE246" s="20">
        <v>-393.09</v>
      </c>
      <c r="BF246" s="11"/>
      <c r="BG246" s="22"/>
    </row>
    <row r="247" spans="1:59" x14ac:dyDescent="0.25">
      <c r="A247" s="23" t="s">
        <v>53</v>
      </c>
      <c r="B247" s="29" t="s">
        <v>53</v>
      </c>
      <c r="C247" s="25" t="s">
        <v>233</v>
      </c>
      <c r="D247" s="25" t="s">
        <v>227</v>
      </c>
      <c r="E247" s="25" t="s">
        <v>54</v>
      </c>
      <c r="F247" s="25" t="s">
        <v>18</v>
      </c>
      <c r="G247" s="19" t="s">
        <v>19</v>
      </c>
      <c r="H247" s="20">
        <v>0</v>
      </c>
      <c r="I247" s="20"/>
      <c r="J247" s="20"/>
      <c r="K247" s="20">
        <v>0</v>
      </c>
      <c r="L247" s="20">
        <v>0</v>
      </c>
      <c r="M247" s="20">
        <v>0</v>
      </c>
      <c r="N247" s="20">
        <v>0</v>
      </c>
      <c r="O247" s="20">
        <v>0</v>
      </c>
      <c r="P247" s="20">
        <v>0</v>
      </c>
      <c r="Q247" s="20">
        <v>0</v>
      </c>
      <c r="R247" s="20">
        <v>0</v>
      </c>
      <c r="S247" s="20">
        <v>0</v>
      </c>
      <c r="T247" s="20">
        <v>0</v>
      </c>
      <c r="U247" s="20">
        <v>0</v>
      </c>
      <c r="V247" s="20">
        <v>0</v>
      </c>
      <c r="W247" s="20">
        <v>0</v>
      </c>
      <c r="X247" s="20">
        <v>0</v>
      </c>
      <c r="Y247" s="20">
        <v>0</v>
      </c>
      <c r="Z247" s="20">
        <v>-21</v>
      </c>
      <c r="AA247" s="20">
        <v>-28</v>
      </c>
      <c r="AB247" s="20">
        <v>-26</v>
      </c>
      <c r="AC247" s="20">
        <v>-14</v>
      </c>
      <c r="AD247" s="20">
        <v>-22.46</v>
      </c>
      <c r="AE247" s="20">
        <v>-0.4</v>
      </c>
      <c r="AF247" s="20">
        <v>-63.3</v>
      </c>
      <c r="AG247" s="20">
        <v>-47.97</v>
      </c>
      <c r="AH247" s="20">
        <v>-27.41</v>
      </c>
      <c r="AI247" s="20">
        <v>-20.93</v>
      </c>
      <c r="AJ247" s="20">
        <v>-18.11</v>
      </c>
      <c r="AK247" s="20">
        <v>-16.21</v>
      </c>
      <c r="AL247" s="20">
        <v>-13.8</v>
      </c>
      <c r="AM247" s="20">
        <v>0</v>
      </c>
      <c r="AN247" s="20">
        <v>-11.8</v>
      </c>
      <c r="AO247" s="20">
        <v>-12.09</v>
      </c>
      <c r="AP247" s="20">
        <v>-11.54</v>
      </c>
      <c r="AQ247" s="20">
        <v>-11.01</v>
      </c>
      <c r="AR247" s="20">
        <v>-7.91</v>
      </c>
      <c r="AS247" s="20">
        <v>-9.36</v>
      </c>
      <c r="AT247" s="20">
        <v>-25.62</v>
      </c>
      <c r="AU247" s="20">
        <v>-24.18</v>
      </c>
      <c r="AV247" s="20">
        <v>-44.4</v>
      </c>
      <c r="AW247" s="20">
        <v>-55.92</v>
      </c>
      <c r="AX247" s="20">
        <v>-8.33</v>
      </c>
      <c r="AY247" s="20">
        <v>-5.68</v>
      </c>
      <c r="AZ247" s="20">
        <v>-7.57</v>
      </c>
      <c r="BA247" s="20">
        <v>-5.9</v>
      </c>
      <c r="BB247" s="20">
        <v>-4.58</v>
      </c>
      <c r="BC247" s="20">
        <v>-3.74</v>
      </c>
      <c r="BD247" s="20">
        <v>-3.18</v>
      </c>
      <c r="BE247" s="20">
        <v>-4.41</v>
      </c>
      <c r="BF247" s="11"/>
      <c r="BG247" s="27"/>
    </row>
    <row r="248" spans="1:59" x14ac:dyDescent="0.25">
      <c r="A248" s="23" t="s">
        <v>171</v>
      </c>
      <c r="B248" s="31" t="s">
        <v>172</v>
      </c>
      <c r="C248" s="25" t="s">
        <v>233</v>
      </c>
      <c r="D248" s="25" t="s">
        <v>227</v>
      </c>
      <c r="E248" s="25" t="s">
        <v>173</v>
      </c>
      <c r="F248" s="25" t="s">
        <v>18</v>
      </c>
      <c r="G248" s="19" t="s">
        <v>19</v>
      </c>
      <c r="H248" s="20">
        <v>0</v>
      </c>
      <c r="I248" s="20"/>
      <c r="J248" s="20"/>
      <c r="K248" s="20">
        <v>0</v>
      </c>
      <c r="L248" s="20">
        <v>0</v>
      </c>
      <c r="M248" s="20">
        <v>0</v>
      </c>
      <c r="N248" s="20">
        <v>0</v>
      </c>
      <c r="O248" s="20">
        <v>0</v>
      </c>
      <c r="P248" s="20">
        <v>0</v>
      </c>
      <c r="Q248" s="20">
        <v>0</v>
      </c>
      <c r="R248" s="20">
        <v>0</v>
      </c>
      <c r="S248" s="20">
        <v>0</v>
      </c>
      <c r="T248" s="20">
        <v>0</v>
      </c>
      <c r="U248" s="20">
        <v>0</v>
      </c>
      <c r="V248" s="20">
        <v>0</v>
      </c>
      <c r="W248" s="20">
        <v>0</v>
      </c>
      <c r="X248" s="20">
        <v>0</v>
      </c>
      <c r="Y248" s="20">
        <v>0</v>
      </c>
      <c r="Z248" s="20">
        <v>0</v>
      </c>
      <c r="AA248" s="20">
        <v>0</v>
      </c>
      <c r="AB248" s="20">
        <v>0</v>
      </c>
      <c r="AC248" s="20">
        <v>0</v>
      </c>
      <c r="AD248" s="20">
        <v>0</v>
      </c>
      <c r="AE248" s="20">
        <v>0</v>
      </c>
      <c r="AF248" s="20">
        <v>0</v>
      </c>
      <c r="AG248" s="20">
        <v>0</v>
      </c>
      <c r="AH248" s="20">
        <v>0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20">
        <v>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20">
        <v>0</v>
      </c>
      <c r="AW248" s="20">
        <v>0</v>
      </c>
      <c r="AX248" s="20">
        <v>-23.29</v>
      </c>
      <c r="AY248" s="20">
        <v>-73.47</v>
      </c>
      <c r="AZ248" s="20">
        <v>-213.34</v>
      </c>
      <c r="BA248" s="20">
        <v>-270.16000000000003</v>
      </c>
      <c r="BB248" s="20">
        <v>-217.7</v>
      </c>
      <c r="BC248" s="20">
        <v>-408.13</v>
      </c>
      <c r="BD248" s="20">
        <v>-332.14</v>
      </c>
      <c r="BE248" s="20">
        <v>-402.79</v>
      </c>
      <c r="BF248" s="11"/>
      <c r="BG248" s="27"/>
    </row>
    <row r="249" spans="1:59" x14ac:dyDescent="0.25">
      <c r="A249" s="23" t="s">
        <v>55</v>
      </c>
      <c r="B249" s="29" t="s">
        <v>236</v>
      </c>
      <c r="C249" s="25" t="s">
        <v>233</v>
      </c>
      <c r="D249" s="25" t="s">
        <v>227</v>
      </c>
      <c r="E249" s="25" t="s">
        <v>57</v>
      </c>
      <c r="F249" s="25" t="s">
        <v>18</v>
      </c>
      <c r="G249" s="19" t="s">
        <v>19</v>
      </c>
      <c r="H249" s="20">
        <v>0</v>
      </c>
      <c r="I249" s="20"/>
      <c r="J249" s="20"/>
      <c r="K249" s="20">
        <v>0</v>
      </c>
      <c r="L249" s="20">
        <v>0</v>
      </c>
      <c r="M249" s="20">
        <v>0</v>
      </c>
      <c r="N249" s="20">
        <v>0</v>
      </c>
      <c r="O249" s="20">
        <v>0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0">
        <v>0</v>
      </c>
      <c r="V249" s="20">
        <v>0</v>
      </c>
      <c r="W249" s="20">
        <v>0</v>
      </c>
      <c r="X249" s="20">
        <v>0</v>
      </c>
      <c r="Y249" s="20">
        <v>0</v>
      </c>
      <c r="Z249" s="20">
        <v>0</v>
      </c>
      <c r="AA249" s="20">
        <v>0</v>
      </c>
      <c r="AB249" s="20">
        <v>0</v>
      </c>
      <c r="AC249" s="20">
        <v>0</v>
      </c>
      <c r="AD249" s="20">
        <v>0</v>
      </c>
      <c r="AE249" s="20">
        <v>0</v>
      </c>
      <c r="AF249" s="20">
        <v>0</v>
      </c>
      <c r="AG249" s="20">
        <v>0</v>
      </c>
      <c r="AH249" s="20">
        <v>0</v>
      </c>
      <c r="AI249" s="20">
        <v>0</v>
      </c>
      <c r="AJ249" s="20">
        <v>0</v>
      </c>
      <c r="AK249" s="20">
        <v>-67.3</v>
      </c>
      <c r="AL249" s="20">
        <v>-329.46</v>
      </c>
      <c r="AM249" s="20">
        <v>-59.82</v>
      </c>
      <c r="AN249" s="20">
        <v>0</v>
      </c>
      <c r="AO249" s="20">
        <v>0</v>
      </c>
      <c r="AP249" s="20">
        <v>0</v>
      </c>
      <c r="AQ249" s="20">
        <v>0</v>
      </c>
      <c r="AR249" s="20">
        <v>-11.3</v>
      </c>
      <c r="AS249" s="20">
        <v>-18.41</v>
      </c>
      <c r="AT249" s="20">
        <v>0</v>
      </c>
      <c r="AU249" s="20">
        <v>0</v>
      </c>
      <c r="AV249" s="20">
        <v>0</v>
      </c>
      <c r="AW249" s="20">
        <v>0</v>
      </c>
      <c r="AX249" s="20">
        <v>0</v>
      </c>
      <c r="AY249" s="20">
        <v>0</v>
      </c>
      <c r="AZ249" s="20">
        <v>0</v>
      </c>
      <c r="BA249" s="20">
        <v>0</v>
      </c>
      <c r="BB249" s="20">
        <v>0</v>
      </c>
      <c r="BC249" s="20">
        <v>0</v>
      </c>
      <c r="BD249" s="20">
        <v>0</v>
      </c>
      <c r="BE249" s="20">
        <v>0</v>
      </c>
      <c r="BF249" s="11"/>
      <c r="BG249" s="27"/>
    </row>
    <row r="250" spans="1:59" x14ac:dyDescent="0.25">
      <c r="A250" s="23" t="s">
        <v>58</v>
      </c>
      <c r="B250" s="29" t="s">
        <v>175</v>
      </c>
      <c r="C250" s="25" t="s">
        <v>233</v>
      </c>
      <c r="D250" s="25" t="s">
        <v>227</v>
      </c>
      <c r="E250" s="25" t="s">
        <v>60</v>
      </c>
      <c r="F250" s="25" t="s">
        <v>18</v>
      </c>
      <c r="G250" s="19" t="s">
        <v>19</v>
      </c>
      <c r="H250" s="20">
        <v>0</v>
      </c>
      <c r="I250" s="20"/>
      <c r="J250" s="20"/>
      <c r="K250" s="20">
        <v>0</v>
      </c>
      <c r="L250" s="20">
        <v>0</v>
      </c>
      <c r="M250" s="20">
        <v>0</v>
      </c>
      <c r="N250" s="20">
        <v>0</v>
      </c>
      <c r="O250" s="20">
        <v>0</v>
      </c>
      <c r="P250" s="20">
        <v>0</v>
      </c>
      <c r="Q250" s="20">
        <v>0</v>
      </c>
      <c r="R250" s="20">
        <v>0</v>
      </c>
      <c r="S250" s="20">
        <v>0</v>
      </c>
      <c r="T250" s="20">
        <v>0</v>
      </c>
      <c r="U250" s="20">
        <v>0</v>
      </c>
      <c r="V250" s="20">
        <v>0</v>
      </c>
      <c r="W250" s="20">
        <v>0</v>
      </c>
      <c r="X250" s="20">
        <v>0</v>
      </c>
      <c r="Y250" s="20">
        <v>0</v>
      </c>
      <c r="Z250" s="20">
        <v>0</v>
      </c>
      <c r="AA250" s="20">
        <v>0</v>
      </c>
      <c r="AB250" s="20">
        <v>0</v>
      </c>
      <c r="AC250" s="20">
        <v>0</v>
      </c>
      <c r="AD250" s="20">
        <v>0</v>
      </c>
      <c r="AE250" s="20">
        <v>0</v>
      </c>
      <c r="AF250" s="20">
        <v>0</v>
      </c>
      <c r="AG250" s="20">
        <v>0</v>
      </c>
      <c r="AH250" s="20">
        <v>0</v>
      </c>
      <c r="AI250" s="20">
        <v>0</v>
      </c>
      <c r="AJ250" s="20">
        <v>0</v>
      </c>
      <c r="AK250" s="20">
        <v>-82.25</v>
      </c>
      <c r="AL250" s="20">
        <v>-402.67</v>
      </c>
      <c r="AM250" s="20">
        <v>-73.11</v>
      </c>
      <c r="AN250" s="20">
        <v>0</v>
      </c>
      <c r="AO250" s="20">
        <v>0</v>
      </c>
      <c r="AP250" s="20">
        <v>0</v>
      </c>
      <c r="AQ250" s="20">
        <v>0</v>
      </c>
      <c r="AR250" s="20">
        <v>-13.81</v>
      </c>
      <c r="AS250" s="20">
        <v>-22.51</v>
      </c>
      <c r="AT250" s="20">
        <v>0</v>
      </c>
      <c r="AU250" s="20">
        <v>0</v>
      </c>
      <c r="AV250" s="20">
        <v>0</v>
      </c>
      <c r="AW250" s="20">
        <v>0</v>
      </c>
      <c r="AX250" s="20">
        <v>0</v>
      </c>
      <c r="AY250" s="20">
        <v>0</v>
      </c>
      <c r="AZ250" s="20">
        <v>0</v>
      </c>
      <c r="BA250" s="20">
        <v>0</v>
      </c>
      <c r="BB250" s="20">
        <v>0</v>
      </c>
      <c r="BC250" s="20">
        <v>0</v>
      </c>
      <c r="BD250" s="20">
        <v>0</v>
      </c>
      <c r="BE250" s="20">
        <v>0</v>
      </c>
      <c r="BF250" s="26"/>
      <c r="BG250" s="27"/>
    </row>
    <row r="251" spans="1:59" x14ac:dyDescent="0.25">
      <c r="A251" s="16" t="s">
        <v>237</v>
      </c>
      <c r="B251" s="29" t="s">
        <v>238</v>
      </c>
      <c r="C251" s="18"/>
      <c r="D251" s="18"/>
      <c r="E251" s="18"/>
      <c r="F251" s="18"/>
      <c r="G251" s="19"/>
      <c r="H251" s="20" t="s">
        <v>76</v>
      </c>
      <c r="I251" s="20"/>
      <c r="J251" s="20"/>
      <c r="K251" s="20" t="s">
        <v>76</v>
      </c>
      <c r="L251" s="20" t="s">
        <v>76</v>
      </c>
      <c r="M251" s="20" t="s">
        <v>76</v>
      </c>
      <c r="N251" s="20" t="s">
        <v>76</v>
      </c>
      <c r="O251" s="20" t="s">
        <v>76</v>
      </c>
      <c r="P251" s="20" t="s">
        <v>76</v>
      </c>
      <c r="Q251" s="20" t="s">
        <v>76</v>
      </c>
      <c r="R251" s="20" t="s">
        <v>76</v>
      </c>
      <c r="S251" s="20" t="s">
        <v>76</v>
      </c>
      <c r="T251" s="20" t="s">
        <v>76</v>
      </c>
      <c r="U251" s="20" t="s">
        <v>76</v>
      </c>
      <c r="V251" s="20" t="s">
        <v>76</v>
      </c>
      <c r="W251" s="20" t="s">
        <v>76</v>
      </c>
      <c r="X251" s="20" t="s">
        <v>76</v>
      </c>
      <c r="Y251" s="20" t="s">
        <v>76</v>
      </c>
      <c r="Z251" s="20" t="s">
        <v>76</v>
      </c>
      <c r="AA251" s="20" t="s">
        <v>76</v>
      </c>
      <c r="AB251" s="20" t="s">
        <v>76</v>
      </c>
      <c r="AC251" s="20" t="s">
        <v>76</v>
      </c>
      <c r="AD251" s="20" t="s">
        <v>76</v>
      </c>
      <c r="AE251" s="20" t="s">
        <v>76</v>
      </c>
      <c r="AF251" s="20" t="s">
        <v>76</v>
      </c>
      <c r="AG251" s="20" t="s">
        <v>76</v>
      </c>
      <c r="AH251" s="20" t="s">
        <v>76</v>
      </c>
      <c r="AI251" s="20" t="s">
        <v>76</v>
      </c>
      <c r="AJ251" s="20" t="s">
        <v>76</v>
      </c>
      <c r="AK251" s="20" t="s">
        <v>76</v>
      </c>
      <c r="AL251" s="20" t="s">
        <v>76</v>
      </c>
      <c r="AM251" s="20" t="s">
        <v>76</v>
      </c>
      <c r="AN251" s="20" t="s">
        <v>76</v>
      </c>
      <c r="AO251" s="20" t="s">
        <v>76</v>
      </c>
      <c r="AP251" s="20" t="s">
        <v>76</v>
      </c>
      <c r="AQ251" s="20" t="s">
        <v>76</v>
      </c>
      <c r="AR251" s="20" t="s">
        <v>76</v>
      </c>
      <c r="AS251" s="20" t="s">
        <v>76</v>
      </c>
      <c r="AT251" s="20" t="s">
        <v>76</v>
      </c>
      <c r="AU251" s="20" t="s">
        <v>76</v>
      </c>
      <c r="AV251" s="20" t="s">
        <v>76</v>
      </c>
      <c r="AW251" s="20" t="s">
        <v>76</v>
      </c>
      <c r="AX251" s="20" t="s">
        <v>76</v>
      </c>
      <c r="AY251" s="20" t="s">
        <v>76</v>
      </c>
      <c r="AZ251" s="20" t="s">
        <v>76</v>
      </c>
      <c r="BA251" s="20" t="s">
        <v>76</v>
      </c>
      <c r="BB251" s="20" t="s">
        <v>76</v>
      </c>
      <c r="BC251" s="20" t="s">
        <v>76</v>
      </c>
      <c r="BD251" s="20" t="s">
        <v>76</v>
      </c>
      <c r="BE251" s="20" t="s">
        <v>76</v>
      </c>
      <c r="BF251" s="28"/>
      <c r="BG251" s="22"/>
    </row>
    <row r="252" spans="1:59" x14ac:dyDescent="0.25">
      <c r="A252" s="23" t="s">
        <v>167</v>
      </c>
      <c r="B252" s="29" t="s">
        <v>168</v>
      </c>
      <c r="C252" s="25" t="s">
        <v>233</v>
      </c>
      <c r="D252" s="25" t="s">
        <v>239</v>
      </c>
      <c r="E252" s="25" t="s">
        <v>169</v>
      </c>
      <c r="F252" s="25" t="s">
        <v>18</v>
      </c>
      <c r="G252" s="19" t="s">
        <v>19</v>
      </c>
      <c r="H252" s="20">
        <v>0</v>
      </c>
      <c r="I252" s="20"/>
      <c r="J252" s="20"/>
      <c r="K252" s="20">
        <v>0</v>
      </c>
      <c r="L252" s="20">
        <v>0</v>
      </c>
      <c r="M252" s="20">
        <v>0</v>
      </c>
      <c r="N252" s="20">
        <v>0</v>
      </c>
      <c r="O252" s="20">
        <v>0</v>
      </c>
      <c r="P252" s="20">
        <v>0</v>
      </c>
      <c r="Q252" s="20">
        <v>0</v>
      </c>
      <c r="R252" s="20">
        <v>0</v>
      </c>
      <c r="S252" s="20">
        <v>0</v>
      </c>
      <c r="T252" s="20">
        <v>0</v>
      </c>
      <c r="U252" s="20">
        <v>0</v>
      </c>
      <c r="V252" s="20">
        <v>0</v>
      </c>
      <c r="W252" s="20">
        <v>0</v>
      </c>
      <c r="X252" s="20">
        <v>0</v>
      </c>
      <c r="Y252" s="20">
        <v>0</v>
      </c>
      <c r="Z252" s="20">
        <v>0</v>
      </c>
      <c r="AA252" s="20">
        <v>0</v>
      </c>
      <c r="AB252" s="20">
        <v>-15</v>
      </c>
      <c r="AC252" s="20">
        <v>-26</v>
      </c>
      <c r="AD252" s="20">
        <v>0</v>
      </c>
      <c r="AE252" s="20">
        <v>0</v>
      </c>
      <c r="AF252" s="20">
        <v>0</v>
      </c>
      <c r="AG252" s="20">
        <v>0</v>
      </c>
      <c r="AH252" s="20">
        <v>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20">
        <v>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20">
        <v>0</v>
      </c>
      <c r="AW252" s="20">
        <v>0</v>
      </c>
      <c r="AX252" s="20">
        <v>0</v>
      </c>
      <c r="AY252" s="20">
        <v>0</v>
      </c>
      <c r="AZ252" s="20">
        <v>0</v>
      </c>
      <c r="BA252" s="20">
        <v>0</v>
      </c>
      <c r="BB252" s="20">
        <v>0</v>
      </c>
      <c r="BC252" s="20">
        <v>0</v>
      </c>
      <c r="BD252" s="20">
        <v>0</v>
      </c>
      <c r="BE252" s="20">
        <v>0</v>
      </c>
      <c r="BF252" s="11"/>
      <c r="BG252" s="22"/>
    </row>
    <row r="253" spans="1:59" x14ac:dyDescent="0.25">
      <c r="A253" s="23" t="s">
        <v>84</v>
      </c>
      <c r="B253" s="29" t="s">
        <v>84</v>
      </c>
      <c r="C253" s="25" t="s">
        <v>233</v>
      </c>
      <c r="D253" s="25" t="s">
        <v>239</v>
      </c>
      <c r="E253" s="25" t="s">
        <v>85</v>
      </c>
      <c r="F253" s="25" t="s">
        <v>18</v>
      </c>
      <c r="G253" s="19" t="s">
        <v>19</v>
      </c>
      <c r="H253" s="20">
        <v>0</v>
      </c>
      <c r="I253" s="20"/>
      <c r="J253" s="20"/>
      <c r="K253" s="20">
        <v>0</v>
      </c>
      <c r="L253" s="20">
        <v>0</v>
      </c>
      <c r="M253" s="20">
        <v>0</v>
      </c>
      <c r="N253" s="20">
        <v>0</v>
      </c>
      <c r="O253" s="20">
        <v>0</v>
      </c>
      <c r="P253" s="20">
        <v>0</v>
      </c>
      <c r="Q253" s="20">
        <v>0</v>
      </c>
      <c r="R253" s="20">
        <v>0</v>
      </c>
      <c r="S253" s="20">
        <v>0</v>
      </c>
      <c r="T253" s="20">
        <v>0</v>
      </c>
      <c r="U253" s="20">
        <v>0</v>
      </c>
      <c r="V253" s="20">
        <v>0</v>
      </c>
      <c r="W253" s="20">
        <v>0</v>
      </c>
      <c r="X253" s="20">
        <v>0</v>
      </c>
      <c r="Y253" s="20">
        <v>0</v>
      </c>
      <c r="Z253" s="20">
        <v>0</v>
      </c>
      <c r="AA253" s="20">
        <v>0</v>
      </c>
      <c r="AB253" s="20">
        <v>0</v>
      </c>
      <c r="AC253" s="20">
        <v>0</v>
      </c>
      <c r="AD253" s="20">
        <v>0</v>
      </c>
      <c r="AE253" s="20">
        <v>0</v>
      </c>
      <c r="AF253" s="20">
        <v>0</v>
      </c>
      <c r="AG253" s="20">
        <v>0</v>
      </c>
      <c r="AH253" s="20">
        <v>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20">
        <v>0</v>
      </c>
      <c r="AO253" s="20">
        <v>0</v>
      </c>
      <c r="AP253" s="20">
        <v>-0.01</v>
      </c>
      <c r="AQ253" s="20">
        <v>0</v>
      </c>
      <c r="AR253" s="20">
        <v>-0.03</v>
      </c>
      <c r="AS253" s="20">
        <v>-0.02</v>
      </c>
      <c r="AT253" s="20">
        <v>-0.04</v>
      </c>
      <c r="AU253" s="20">
        <v>-0.03</v>
      </c>
      <c r="AV253" s="20">
        <v>-0.11</v>
      </c>
      <c r="AW253" s="20">
        <v>0</v>
      </c>
      <c r="AX253" s="20">
        <v>-0.01</v>
      </c>
      <c r="AY253" s="20">
        <v>-0.02</v>
      </c>
      <c r="AZ253" s="20">
        <v>-0.02</v>
      </c>
      <c r="BA253" s="20">
        <v>-0.02</v>
      </c>
      <c r="BB253" s="20">
        <v>-0.02</v>
      </c>
      <c r="BC253" s="20">
        <v>-0.03</v>
      </c>
      <c r="BD253" s="20">
        <v>-0.02</v>
      </c>
      <c r="BE253" s="20">
        <v>-0.01</v>
      </c>
      <c r="BF253" s="11"/>
      <c r="BG253" s="22"/>
    </row>
    <row r="254" spans="1:59" x14ac:dyDescent="0.25">
      <c r="A254" s="23" t="s">
        <v>86</v>
      </c>
      <c r="B254" s="29" t="s">
        <v>87</v>
      </c>
      <c r="C254" s="25" t="s">
        <v>233</v>
      </c>
      <c r="D254" s="25" t="s">
        <v>239</v>
      </c>
      <c r="E254" s="25" t="s">
        <v>88</v>
      </c>
      <c r="F254" s="25" t="s">
        <v>18</v>
      </c>
      <c r="G254" s="19" t="s">
        <v>19</v>
      </c>
      <c r="H254" s="20">
        <v>0</v>
      </c>
      <c r="I254" s="20"/>
      <c r="J254" s="20"/>
      <c r="K254" s="20">
        <v>0</v>
      </c>
      <c r="L254" s="20">
        <v>0</v>
      </c>
      <c r="M254" s="20">
        <v>0</v>
      </c>
      <c r="N254" s="20">
        <v>-5</v>
      </c>
      <c r="O254" s="20">
        <v>0</v>
      </c>
      <c r="P254" s="20">
        <v>0</v>
      </c>
      <c r="Q254" s="20">
        <v>0</v>
      </c>
      <c r="R254" s="20">
        <v>0</v>
      </c>
      <c r="S254" s="20">
        <v>0</v>
      </c>
      <c r="T254" s="20">
        <v>0</v>
      </c>
      <c r="U254" s="20">
        <v>0</v>
      </c>
      <c r="V254" s="20">
        <v>-9</v>
      </c>
      <c r="W254" s="20">
        <v>0</v>
      </c>
      <c r="X254" s="20">
        <v>0</v>
      </c>
      <c r="Y254" s="20">
        <v>0</v>
      </c>
      <c r="Z254" s="20">
        <v>0</v>
      </c>
      <c r="AA254" s="20">
        <v>0</v>
      </c>
      <c r="AB254" s="20">
        <v>0</v>
      </c>
      <c r="AC254" s="20">
        <v>0</v>
      </c>
      <c r="AD254" s="20">
        <v>0</v>
      </c>
      <c r="AE254" s="20">
        <v>0</v>
      </c>
      <c r="AF254" s="20">
        <v>0</v>
      </c>
      <c r="AG254" s="20">
        <v>0</v>
      </c>
      <c r="AH254" s="20">
        <v>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20">
        <v>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20">
        <v>0</v>
      </c>
      <c r="AW254" s="20">
        <v>0</v>
      </c>
      <c r="AX254" s="20">
        <v>0</v>
      </c>
      <c r="AY254" s="20">
        <v>0</v>
      </c>
      <c r="AZ254" s="20">
        <v>0</v>
      </c>
      <c r="BA254" s="20">
        <v>0</v>
      </c>
      <c r="BB254" s="20">
        <v>0</v>
      </c>
      <c r="BC254" s="20">
        <v>0</v>
      </c>
      <c r="BD254" s="20">
        <v>0</v>
      </c>
      <c r="BE254" s="20">
        <v>0</v>
      </c>
      <c r="BF254" s="11"/>
      <c r="BG254" s="22"/>
    </row>
    <row r="255" spans="1:59" x14ac:dyDescent="0.25">
      <c r="A255" s="23" t="s">
        <v>102</v>
      </c>
      <c r="B255" s="29" t="s">
        <v>234</v>
      </c>
      <c r="C255" s="25" t="s">
        <v>233</v>
      </c>
      <c r="D255" s="25" t="s">
        <v>239</v>
      </c>
      <c r="E255" s="25" t="s">
        <v>104</v>
      </c>
      <c r="F255" s="25" t="s">
        <v>18</v>
      </c>
      <c r="G255" s="19" t="s">
        <v>19</v>
      </c>
      <c r="H255" s="20">
        <v>-0.21</v>
      </c>
      <c r="I255" s="20"/>
      <c r="J255" s="20"/>
      <c r="K255" s="20">
        <v>-16</v>
      </c>
      <c r="L255" s="20">
        <v>-2</v>
      </c>
      <c r="M255" s="20">
        <v>-9</v>
      </c>
      <c r="N255" s="20">
        <v>-18</v>
      </c>
      <c r="O255" s="20">
        <v>-26</v>
      </c>
      <c r="P255" s="20">
        <v>-17</v>
      </c>
      <c r="Q255" s="20">
        <v>-41</v>
      </c>
      <c r="R255" s="20">
        <v>-20</v>
      </c>
      <c r="S255" s="20">
        <v>-31</v>
      </c>
      <c r="T255" s="20">
        <v>-28</v>
      </c>
      <c r="U255" s="20">
        <v>-6</v>
      </c>
      <c r="V255" s="20">
        <v>-15</v>
      </c>
      <c r="W255" s="20">
        <v>-34</v>
      </c>
      <c r="X255" s="20">
        <v>-36</v>
      </c>
      <c r="Y255" s="20">
        <v>-28</v>
      </c>
      <c r="Z255" s="20">
        <v>-26</v>
      </c>
      <c r="AA255" s="20">
        <v>-41</v>
      </c>
      <c r="AB255" s="20">
        <v>-72</v>
      </c>
      <c r="AC255" s="20">
        <v>-25</v>
      </c>
      <c r="AD255" s="20">
        <v>-4.26</v>
      </c>
      <c r="AE255" s="20">
        <v>-10.69</v>
      </c>
      <c r="AF255" s="20">
        <v>-9.65</v>
      </c>
      <c r="AG255" s="20">
        <v>-5.23</v>
      </c>
      <c r="AH255" s="20">
        <v>-48.52</v>
      </c>
      <c r="AI255" s="20">
        <v>-24.79</v>
      </c>
      <c r="AJ255" s="20">
        <v>-26.09</v>
      </c>
      <c r="AK255" s="20">
        <v>-15.67</v>
      </c>
      <c r="AL255" s="20">
        <v>-13.09</v>
      </c>
      <c r="AM255" s="20">
        <v>-120.04</v>
      </c>
      <c r="AN255" s="20">
        <v>-27.83</v>
      </c>
      <c r="AO255" s="20">
        <v>-30.78</v>
      </c>
      <c r="AP255" s="20">
        <v>-80.38</v>
      </c>
      <c r="AQ255" s="20">
        <v>-32.49</v>
      </c>
      <c r="AR255" s="20">
        <v>-80.8</v>
      </c>
      <c r="AS255" s="20">
        <v>-312.32</v>
      </c>
      <c r="AT255" s="20">
        <v>-409.3</v>
      </c>
      <c r="AU255" s="20">
        <v>-189.4</v>
      </c>
      <c r="AV255" s="20">
        <v>-276.01</v>
      </c>
      <c r="AW255" s="20">
        <v>-212.13</v>
      </c>
      <c r="AX255" s="20">
        <v>-18.05</v>
      </c>
      <c r="AY255" s="20">
        <v>-15.11</v>
      </c>
      <c r="AZ255" s="20">
        <v>-13.03</v>
      </c>
      <c r="BA255" s="20">
        <v>-10.9</v>
      </c>
      <c r="BB255" s="20">
        <v>-25.87</v>
      </c>
      <c r="BC255" s="20">
        <v>-95.26</v>
      </c>
      <c r="BD255" s="20">
        <v>-47.54</v>
      </c>
      <c r="BE255" s="20">
        <v>-22.67</v>
      </c>
      <c r="BF255" s="11"/>
      <c r="BG255" s="22"/>
    </row>
    <row r="256" spans="1:59" x14ac:dyDescent="0.25">
      <c r="A256" s="23" t="s">
        <v>105</v>
      </c>
      <c r="B256" s="29" t="s">
        <v>106</v>
      </c>
      <c r="C256" s="25" t="s">
        <v>233</v>
      </c>
      <c r="D256" s="25" t="s">
        <v>239</v>
      </c>
      <c r="E256" s="25" t="s">
        <v>107</v>
      </c>
      <c r="F256" s="25" t="s">
        <v>18</v>
      </c>
      <c r="G256" s="19" t="s">
        <v>19</v>
      </c>
      <c r="H256" s="20">
        <v>-9662.0400000000009</v>
      </c>
      <c r="I256" s="20"/>
      <c r="J256" s="20"/>
      <c r="K256" s="20">
        <v>-7657</v>
      </c>
      <c r="L256" s="20">
        <v>-6778</v>
      </c>
      <c r="M256" s="20">
        <v>-5540</v>
      </c>
      <c r="N256" s="20">
        <v>-4249</v>
      </c>
      <c r="O256" s="20">
        <v>-3421</v>
      </c>
      <c r="P256" s="20">
        <v>-1953</v>
      </c>
      <c r="Q256" s="20">
        <v>-1585</v>
      </c>
      <c r="R256" s="20">
        <v>-1007</v>
      </c>
      <c r="S256" s="20">
        <v>-580</v>
      </c>
      <c r="T256" s="20">
        <v>-407</v>
      </c>
      <c r="U256" s="20">
        <v>-906</v>
      </c>
      <c r="V256" s="20">
        <v>-917</v>
      </c>
      <c r="W256" s="20">
        <v>-799</v>
      </c>
      <c r="X256" s="20">
        <v>-1139</v>
      </c>
      <c r="Y256" s="20">
        <v>-954</v>
      </c>
      <c r="Z256" s="20">
        <v>-721</v>
      </c>
      <c r="AA256" s="20">
        <v>-841</v>
      </c>
      <c r="AB256" s="20">
        <v>-958</v>
      </c>
      <c r="AC256" s="20">
        <v>-849</v>
      </c>
      <c r="AD256" s="20">
        <v>-1695.96</v>
      </c>
      <c r="AE256" s="20">
        <v>-1614.39</v>
      </c>
      <c r="AF256" s="20">
        <v>-2169.12</v>
      </c>
      <c r="AG256" s="20">
        <v>-1328.24</v>
      </c>
      <c r="AH256" s="20">
        <v>-1830.18</v>
      </c>
      <c r="AI256" s="20">
        <v>-970.05</v>
      </c>
      <c r="AJ256" s="20">
        <v>-460.29</v>
      </c>
      <c r="AK256" s="20">
        <v>-1644.65</v>
      </c>
      <c r="AL256" s="20">
        <v>-2083.69</v>
      </c>
      <c r="AM256" s="20">
        <v>-2682.72</v>
      </c>
      <c r="AN256" s="20">
        <v>-2074.4699999999998</v>
      </c>
      <c r="AO256" s="20">
        <v>-2563.58</v>
      </c>
      <c r="AP256" s="20">
        <v>-2669.85</v>
      </c>
      <c r="AQ256" s="20">
        <v>-1588.71</v>
      </c>
      <c r="AR256" s="20">
        <v>-1507.82</v>
      </c>
      <c r="AS256" s="20">
        <v>-1925.5</v>
      </c>
      <c r="AT256" s="20">
        <v>-596.89</v>
      </c>
      <c r="AU256" s="20">
        <v>-297.33999999999997</v>
      </c>
      <c r="AV256" s="20">
        <v>-292.5</v>
      </c>
      <c r="AW256" s="20">
        <v>-203.66</v>
      </c>
      <c r="AX256" s="20">
        <v>-120.4</v>
      </c>
      <c r="AY256" s="20">
        <v>-191.31</v>
      </c>
      <c r="AZ256" s="20">
        <v>-196.7</v>
      </c>
      <c r="BA256" s="20">
        <v>-163.09</v>
      </c>
      <c r="BB256" s="20">
        <v>-99.74</v>
      </c>
      <c r="BC256" s="20">
        <v>-120.71</v>
      </c>
      <c r="BD256" s="20">
        <v>-117.02</v>
      </c>
      <c r="BE256" s="20">
        <v>-86.26</v>
      </c>
      <c r="BF256" s="11"/>
      <c r="BG256" s="22"/>
    </row>
    <row r="257" spans="1:59" x14ac:dyDescent="0.25">
      <c r="A257" s="23" t="s">
        <v>108</v>
      </c>
      <c r="B257" s="29" t="s">
        <v>109</v>
      </c>
      <c r="C257" s="25" t="s">
        <v>233</v>
      </c>
      <c r="D257" s="25" t="s">
        <v>239</v>
      </c>
      <c r="E257" s="25" t="s">
        <v>110</v>
      </c>
      <c r="F257" s="25" t="s">
        <v>18</v>
      </c>
      <c r="G257" s="19" t="s">
        <v>19</v>
      </c>
      <c r="H257" s="20">
        <v>0</v>
      </c>
      <c r="I257" s="20"/>
      <c r="J257" s="20"/>
      <c r="K257" s="20">
        <v>0</v>
      </c>
      <c r="L257" s="20">
        <v>0</v>
      </c>
      <c r="M257" s="20">
        <v>0</v>
      </c>
      <c r="N257" s="20">
        <v>0</v>
      </c>
      <c r="O257" s="20">
        <v>0</v>
      </c>
      <c r="P257" s="20">
        <v>0</v>
      </c>
      <c r="Q257" s="20">
        <v>0</v>
      </c>
      <c r="R257" s="20">
        <v>0</v>
      </c>
      <c r="S257" s="20">
        <v>0</v>
      </c>
      <c r="T257" s="20">
        <v>0</v>
      </c>
      <c r="U257" s="20">
        <v>0</v>
      </c>
      <c r="V257" s="20">
        <v>0</v>
      </c>
      <c r="W257" s="20">
        <v>0</v>
      </c>
      <c r="X257" s="20">
        <v>0</v>
      </c>
      <c r="Y257" s="20">
        <v>0</v>
      </c>
      <c r="Z257" s="20">
        <v>0</v>
      </c>
      <c r="AA257" s="20">
        <v>0</v>
      </c>
      <c r="AB257" s="20">
        <v>0</v>
      </c>
      <c r="AC257" s="20">
        <v>-143</v>
      </c>
      <c r="AD257" s="20">
        <v>-1900.73</v>
      </c>
      <c r="AE257" s="20">
        <v>-467.22</v>
      </c>
      <c r="AF257" s="20">
        <v>0</v>
      </c>
      <c r="AG257" s="20">
        <v>0</v>
      </c>
      <c r="AH257" s="20">
        <v>0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20">
        <v>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20">
        <v>0</v>
      </c>
      <c r="AW257" s="20">
        <v>0</v>
      </c>
      <c r="AX257" s="20">
        <v>0</v>
      </c>
      <c r="AY257" s="20">
        <v>0</v>
      </c>
      <c r="AZ257" s="20">
        <v>0</v>
      </c>
      <c r="BA257" s="20">
        <v>0</v>
      </c>
      <c r="BB257" s="20">
        <v>0</v>
      </c>
      <c r="BC257" s="20">
        <v>0</v>
      </c>
      <c r="BD257" s="20">
        <v>0</v>
      </c>
      <c r="BE257" s="20">
        <v>0</v>
      </c>
      <c r="BF257" s="11"/>
      <c r="BG257" s="22"/>
    </row>
    <row r="258" spans="1:59" x14ac:dyDescent="0.25">
      <c r="A258" s="23" t="s">
        <v>111</v>
      </c>
      <c r="B258" s="29" t="s">
        <v>235</v>
      </c>
      <c r="C258" s="25" t="s">
        <v>233</v>
      </c>
      <c r="D258" s="25" t="s">
        <v>239</v>
      </c>
      <c r="E258" s="25" t="s">
        <v>112</v>
      </c>
      <c r="F258" s="25" t="s">
        <v>18</v>
      </c>
      <c r="G258" s="19" t="s">
        <v>19</v>
      </c>
      <c r="H258" s="20">
        <v>0</v>
      </c>
      <c r="I258" s="20"/>
      <c r="J258" s="20"/>
      <c r="K258" s="20">
        <v>0</v>
      </c>
      <c r="L258" s="20">
        <v>0</v>
      </c>
      <c r="M258" s="20">
        <v>0</v>
      </c>
      <c r="N258" s="20">
        <v>0</v>
      </c>
      <c r="O258" s="20">
        <v>0</v>
      </c>
      <c r="P258" s="20">
        <v>0</v>
      </c>
      <c r="Q258" s="20">
        <v>0</v>
      </c>
      <c r="R258" s="20">
        <v>0</v>
      </c>
      <c r="S258" s="20">
        <v>0</v>
      </c>
      <c r="T258" s="20">
        <v>0</v>
      </c>
      <c r="U258" s="20">
        <v>0</v>
      </c>
      <c r="V258" s="20">
        <v>0</v>
      </c>
      <c r="W258" s="20">
        <v>0</v>
      </c>
      <c r="X258" s="20">
        <v>0</v>
      </c>
      <c r="Y258" s="20">
        <v>0</v>
      </c>
      <c r="Z258" s="20">
        <v>0</v>
      </c>
      <c r="AA258" s="20">
        <v>0</v>
      </c>
      <c r="AB258" s="20">
        <v>0</v>
      </c>
      <c r="AC258" s="20">
        <v>0</v>
      </c>
      <c r="AD258" s="20">
        <v>0</v>
      </c>
      <c r="AE258" s="20">
        <v>-241.36</v>
      </c>
      <c r="AF258" s="20">
        <v>-516.54</v>
      </c>
      <c r="AG258" s="20">
        <v>-532.48</v>
      </c>
      <c r="AH258" s="20">
        <v>-539.87</v>
      </c>
      <c r="AI258" s="20">
        <v>-616.95000000000005</v>
      </c>
      <c r="AJ258" s="20">
        <v>-645.66999999999996</v>
      </c>
      <c r="AK258" s="20">
        <v>-653.91999999999996</v>
      </c>
      <c r="AL258" s="20">
        <v>-611.04999999999995</v>
      </c>
      <c r="AM258" s="20">
        <v>-20.87</v>
      </c>
      <c r="AN258" s="20">
        <v>-0.5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20">
        <v>0</v>
      </c>
      <c r="AW258" s="20">
        <v>0</v>
      </c>
      <c r="AX258" s="20">
        <v>0</v>
      </c>
      <c r="AY258" s="20">
        <v>0</v>
      </c>
      <c r="AZ258" s="20">
        <v>0</v>
      </c>
      <c r="BA258" s="20">
        <v>0</v>
      </c>
      <c r="BB258" s="20">
        <v>0</v>
      </c>
      <c r="BC258" s="20">
        <v>0</v>
      </c>
      <c r="BD258" s="20">
        <v>0</v>
      </c>
      <c r="BE258" s="20">
        <v>0</v>
      </c>
      <c r="BF258" s="11"/>
      <c r="BG258" s="22"/>
    </row>
    <row r="259" spans="1:59" x14ac:dyDescent="0.25">
      <c r="A259" s="23" t="s">
        <v>23</v>
      </c>
      <c r="B259" s="29" t="s">
        <v>24</v>
      </c>
      <c r="C259" s="25" t="s">
        <v>233</v>
      </c>
      <c r="D259" s="25" t="s">
        <v>239</v>
      </c>
      <c r="E259" s="25" t="s">
        <v>25</v>
      </c>
      <c r="F259" s="25" t="s">
        <v>18</v>
      </c>
      <c r="G259" s="19" t="s">
        <v>19</v>
      </c>
      <c r="H259" s="20">
        <v>0</v>
      </c>
      <c r="I259" s="20"/>
      <c r="J259" s="20"/>
      <c r="K259" s="20">
        <v>0</v>
      </c>
      <c r="L259" s="20">
        <v>0</v>
      </c>
      <c r="M259" s="20">
        <v>0</v>
      </c>
      <c r="N259" s="20">
        <v>0</v>
      </c>
      <c r="O259" s="20">
        <v>0</v>
      </c>
      <c r="P259" s="20">
        <v>0</v>
      </c>
      <c r="Q259" s="20">
        <v>0</v>
      </c>
      <c r="R259" s="20">
        <v>0</v>
      </c>
      <c r="S259" s="20">
        <v>0</v>
      </c>
      <c r="T259" s="20">
        <v>0</v>
      </c>
      <c r="U259" s="20">
        <v>-301</v>
      </c>
      <c r="V259" s="20">
        <v>-499</v>
      </c>
      <c r="W259" s="20">
        <v>-358</v>
      </c>
      <c r="X259" s="20">
        <v>-548</v>
      </c>
      <c r="Y259" s="20">
        <v>-624</v>
      </c>
      <c r="Z259" s="20">
        <v>-454</v>
      </c>
      <c r="AA259" s="20">
        <v>-410</v>
      </c>
      <c r="AB259" s="20">
        <v>-360</v>
      </c>
      <c r="AC259" s="20">
        <v>-513</v>
      </c>
      <c r="AD259" s="20">
        <v>-3244.48</v>
      </c>
      <c r="AE259" s="20">
        <v>-3822.09</v>
      </c>
      <c r="AF259" s="20">
        <v>-4101.43</v>
      </c>
      <c r="AG259" s="20">
        <v>-3906.37</v>
      </c>
      <c r="AH259" s="20">
        <v>-4884.97</v>
      </c>
      <c r="AI259" s="20">
        <v>-5701.6</v>
      </c>
      <c r="AJ259" s="20">
        <v>-8029.46</v>
      </c>
      <c r="AK259" s="20">
        <v>-7843.63</v>
      </c>
      <c r="AL259" s="20">
        <v>-8702.51</v>
      </c>
      <c r="AM259" s="20">
        <v>-7502.01</v>
      </c>
      <c r="AN259" s="20">
        <v>-6872.24</v>
      </c>
      <c r="AO259" s="20">
        <v>-6958.89</v>
      </c>
      <c r="AP259" s="20">
        <v>-7332.9</v>
      </c>
      <c r="AQ259" s="20">
        <v>-6345.8</v>
      </c>
      <c r="AR259" s="20">
        <v>-6866.5</v>
      </c>
      <c r="AS259" s="20">
        <v>-7178.05</v>
      </c>
      <c r="AT259" s="20">
        <v>-9349.5300000000007</v>
      </c>
      <c r="AU259" s="20">
        <v>-5964.03</v>
      </c>
      <c r="AV259" s="20">
        <v>-5874.61</v>
      </c>
      <c r="AW259" s="20">
        <v>-4508.8999999999996</v>
      </c>
      <c r="AX259" s="20">
        <v>-2918.29</v>
      </c>
      <c r="AY259" s="20">
        <v>-2380.13</v>
      </c>
      <c r="AZ259" s="20">
        <v>-2528.44</v>
      </c>
      <c r="BA259" s="20">
        <v>-1749.52</v>
      </c>
      <c r="BB259" s="20">
        <v>-1187.8</v>
      </c>
      <c r="BC259" s="20">
        <v>-940.84</v>
      </c>
      <c r="BD259" s="20">
        <v>-476.14</v>
      </c>
      <c r="BE259" s="20">
        <v>-378.42</v>
      </c>
      <c r="BF259" s="11"/>
      <c r="BG259" s="22"/>
    </row>
    <row r="260" spans="1:59" x14ac:dyDescent="0.25">
      <c r="A260" s="23" t="s">
        <v>123</v>
      </c>
      <c r="B260" s="29" t="s">
        <v>124</v>
      </c>
      <c r="C260" s="25" t="s">
        <v>233</v>
      </c>
      <c r="D260" s="25" t="s">
        <v>239</v>
      </c>
      <c r="E260" s="25" t="s">
        <v>125</v>
      </c>
      <c r="F260" s="25" t="s">
        <v>18</v>
      </c>
      <c r="G260" s="19" t="s">
        <v>19</v>
      </c>
      <c r="H260" s="20">
        <v>-1862.2</v>
      </c>
      <c r="I260" s="20"/>
      <c r="J260" s="20"/>
      <c r="K260" s="20">
        <v>-3422</v>
      </c>
      <c r="L260" s="20">
        <v>-5642</v>
      </c>
      <c r="M260" s="20">
        <v>-6707</v>
      </c>
      <c r="N260" s="20">
        <v>-9244</v>
      </c>
      <c r="O260" s="20">
        <v>-11300</v>
      </c>
      <c r="P260" s="20">
        <v>-13409</v>
      </c>
      <c r="Q260" s="20">
        <v>-14123</v>
      </c>
      <c r="R260" s="20">
        <v>-15779</v>
      </c>
      <c r="S260" s="20">
        <v>-18046</v>
      </c>
      <c r="T260" s="20">
        <v>-18966</v>
      </c>
      <c r="U260" s="20">
        <v>-21539</v>
      </c>
      <c r="V260" s="20">
        <v>-22365</v>
      </c>
      <c r="W260" s="20">
        <v>-24670</v>
      </c>
      <c r="X260" s="20">
        <v>-24418</v>
      </c>
      <c r="Y260" s="20">
        <v>-23159</v>
      </c>
      <c r="Z260" s="20">
        <v>-24527</v>
      </c>
      <c r="AA260" s="20">
        <v>-28050</v>
      </c>
      <c r="AB260" s="20">
        <v>-27680</v>
      </c>
      <c r="AC260" s="20">
        <v>-30311</v>
      </c>
      <c r="AD260" s="20">
        <v>-25772.400000000001</v>
      </c>
      <c r="AE260" s="20">
        <v>-26523.47</v>
      </c>
      <c r="AF260" s="20">
        <v>-28353.919999999998</v>
      </c>
      <c r="AG260" s="20">
        <v>-26083.06</v>
      </c>
      <c r="AH260" s="20">
        <v>-24730.02</v>
      </c>
      <c r="AI260" s="20">
        <v>-22891.57</v>
      </c>
      <c r="AJ260" s="20">
        <v>-18965.16</v>
      </c>
      <c r="AK260" s="20">
        <v>-20684.52</v>
      </c>
      <c r="AL260" s="20">
        <v>-18370.32</v>
      </c>
      <c r="AM260" s="20">
        <v>-18036.95</v>
      </c>
      <c r="AN260" s="20">
        <v>-17778.29</v>
      </c>
      <c r="AO260" s="20">
        <v>-16669.580000000002</v>
      </c>
      <c r="AP260" s="20">
        <v>-16943.419999999998</v>
      </c>
      <c r="AQ260" s="20">
        <v>-16262.96</v>
      </c>
      <c r="AR260" s="20">
        <v>-16265.11</v>
      </c>
      <c r="AS260" s="20">
        <v>-16861.37</v>
      </c>
      <c r="AT260" s="20">
        <v>-17925.37</v>
      </c>
      <c r="AU260" s="20">
        <v>-15327.22</v>
      </c>
      <c r="AV260" s="20">
        <v>-15917.03</v>
      </c>
      <c r="AW260" s="20">
        <v>-15931.9</v>
      </c>
      <c r="AX260" s="20">
        <v>-12175.43</v>
      </c>
      <c r="AY260" s="20">
        <v>-12910.8</v>
      </c>
      <c r="AZ260" s="20">
        <v>-12315.05</v>
      </c>
      <c r="BA260" s="20">
        <v>-9434.42</v>
      </c>
      <c r="BB260" s="20">
        <v>-8213.7199999999993</v>
      </c>
      <c r="BC260" s="20">
        <v>-7577.58</v>
      </c>
      <c r="BD260" s="20">
        <v>-3652.74</v>
      </c>
      <c r="BE260" s="20">
        <v>-4432.29</v>
      </c>
      <c r="BF260" s="11"/>
      <c r="BG260" s="22"/>
    </row>
    <row r="261" spans="1:59" x14ac:dyDescent="0.25">
      <c r="A261" s="23" t="s">
        <v>38</v>
      </c>
      <c r="B261" s="29" t="s">
        <v>39</v>
      </c>
      <c r="C261" s="25" t="s">
        <v>233</v>
      </c>
      <c r="D261" s="25" t="s">
        <v>239</v>
      </c>
      <c r="E261" s="25" t="s">
        <v>40</v>
      </c>
      <c r="F261" s="25" t="s">
        <v>18</v>
      </c>
      <c r="G261" s="19" t="s">
        <v>19</v>
      </c>
      <c r="H261" s="20">
        <v>0</v>
      </c>
      <c r="I261" s="20"/>
      <c r="J261" s="20"/>
      <c r="K261" s="20">
        <v>0</v>
      </c>
      <c r="L261" s="20">
        <v>0</v>
      </c>
      <c r="M261" s="20">
        <v>0</v>
      </c>
      <c r="N261" s="20">
        <v>0</v>
      </c>
      <c r="O261" s="20">
        <v>0</v>
      </c>
      <c r="P261" s="20">
        <v>0</v>
      </c>
      <c r="Q261" s="20">
        <v>0</v>
      </c>
      <c r="R261" s="20">
        <v>0</v>
      </c>
      <c r="S261" s="20">
        <v>0</v>
      </c>
      <c r="T261" s="20">
        <v>0</v>
      </c>
      <c r="U261" s="20">
        <v>-7</v>
      </c>
      <c r="V261" s="20">
        <v>-8</v>
      </c>
      <c r="W261" s="20">
        <v>-6</v>
      </c>
      <c r="X261" s="20">
        <v>0</v>
      </c>
      <c r="Y261" s="20">
        <v>-7</v>
      </c>
      <c r="Z261" s="20">
        <v>-24</v>
      </c>
      <c r="AA261" s="20">
        <v>-35</v>
      </c>
      <c r="AB261" s="20">
        <v>-26</v>
      </c>
      <c r="AC261" s="20">
        <v>-29</v>
      </c>
      <c r="AD261" s="20">
        <v>-2.85</v>
      </c>
      <c r="AE261" s="20">
        <v>0</v>
      </c>
      <c r="AF261" s="20">
        <v>0</v>
      </c>
      <c r="AG261" s="20">
        <v>0</v>
      </c>
      <c r="AH261" s="20">
        <v>-25.53</v>
      </c>
      <c r="AI261" s="20">
        <v>-39.94</v>
      </c>
      <c r="AJ261" s="20">
        <v>-0.06</v>
      </c>
      <c r="AK261" s="20">
        <v>-63.07</v>
      </c>
      <c r="AL261" s="20">
        <v>-427.57</v>
      </c>
      <c r="AM261" s="20">
        <v>-605.23</v>
      </c>
      <c r="AN261" s="20">
        <v>-834.99</v>
      </c>
      <c r="AO261" s="20">
        <v>-1086.71</v>
      </c>
      <c r="AP261" s="20">
        <v>-1006.12</v>
      </c>
      <c r="AQ261" s="20">
        <v>-1059.8699999999999</v>
      </c>
      <c r="AR261" s="20">
        <v>-584.1</v>
      </c>
      <c r="AS261" s="20">
        <v>-972.29</v>
      </c>
      <c r="AT261" s="20">
        <v>-2504.25</v>
      </c>
      <c r="AU261" s="20">
        <v>-1859.67</v>
      </c>
      <c r="AV261" s="20">
        <v>-1493.75</v>
      </c>
      <c r="AW261" s="20">
        <v>-2613.9899999999998</v>
      </c>
      <c r="AX261" s="20">
        <v>-1597.44</v>
      </c>
      <c r="AY261" s="20">
        <v>-1825.42</v>
      </c>
      <c r="AZ261" s="20">
        <v>-1666.01</v>
      </c>
      <c r="BA261" s="20">
        <v>-1517.01</v>
      </c>
      <c r="BB261" s="20">
        <v>-1117.8800000000001</v>
      </c>
      <c r="BC261" s="20">
        <v>-1056.42</v>
      </c>
      <c r="BD261" s="20">
        <v>-1207.21</v>
      </c>
      <c r="BE261" s="20">
        <v>-1284.45</v>
      </c>
      <c r="BF261" s="11"/>
      <c r="BG261" s="22"/>
    </row>
    <row r="262" spans="1:59" x14ac:dyDescent="0.25">
      <c r="A262" s="23" t="s">
        <v>41</v>
      </c>
      <c r="B262" s="29" t="s">
        <v>42</v>
      </c>
      <c r="C262" s="25" t="s">
        <v>233</v>
      </c>
      <c r="D262" s="25" t="s">
        <v>239</v>
      </c>
      <c r="E262" s="25" t="s">
        <v>43</v>
      </c>
      <c r="F262" s="25" t="s">
        <v>18</v>
      </c>
      <c r="G262" s="19" t="s">
        <v>19</v>
      </c>
      <c r="H262" s="20">
        <v>0</v>
      </c>
      <c r="I262" s="20"/>
      <c r="J262" s="20"/>
      <c r="K262" s="20">
        <v>0</v>
      </c>
      <c r="L262" s="20">
        <v>0</v>
      </c>
      <c r="M262" s="20">
        <v>0</v>
      </c>
      <c r="N262" s="20">
        <v>0</v>
      </c>
      <c r="O262" s="20">
        <v>0</v>
      </c>
      <c r="P262" s="20">
        <v>0</v>
      </c>
      <c r="Q262" s="20">
        <v>0</v>
      </c>
      <c r="R262" s="20">
        <v>0</v>
      </c>
      <c r="S262" s="20">
        <v>0</v>
      </c>
      <c r="T262" s="20">
        <v>0</v>
      </c>
      <c r="U262" s="20">
        <v>0</v>
      </c>
      <c r="V262" s="20">
        <v>0</v>
      </c>
      <c r="W262" s="20">
        <v>0</v>
      </c>
      <c r="X262" s="20">
        <v>0</v>
      </c>
      <c r="Y262" s="20">
        <v>0</v>
      </c>
      <c r="Z262" s="20">
        <v>0</v>
      </c>
      <c r="AA262" s="20">
        <v>0</v>
      </c>
      <c r="AB262" s="20">
        <v>0</v>
      </c>
      <c r="AC262" s="20">
        <v>0</v>
      </c>
      <c r="AD262" s="20">
        <v>0</v>
      </c>
      <c r="AE262" s="20">
        <v>0</v>
      </c>
      <c r="AF262" s="20">
        <v>-0.22</v>
      </c>
      <c r="AG262" s="20">
        <v>-2.98</v>
      </c>
      <c r="AH262" s="20">
        <v>-6.38</v>
      </c>
      <c r="AI262" s="20">
        <v>-1.36</v>
      </c>
      <c r="AJ262" s="20">
        <v>-1.32</v>
      </c>
      <c r="AK262" s="20">
        <v>-8.1999999999999993</v>
      </c>
      <c r="AL262" s="20">
        <v>-97.05</v>
      </c>
      <c r="AM262" s="20">
        <v>-675.07</v>
      </c>
      <c r="AN262" s="20">
        <v>-730.78</v>
      </c>
      <c r="AO262" s="20">
        <v>-716.02</v>
      </c>
      <c r="AP262" s="20">
        <v>-785.56</v>
      </c>
      <c r="AQ262" s="20">
        <v>-803.59</v>
      </c>
      <c r="AR262" s="20">
        <v>-825.16</v>
      </c>
      <c r="AS262" s="20">
        <v>-1125.8800000000001</v>
      </c>
      <c r="AT262" s="20">
        <v>-1431.21</v>
      </c>
      <c r="AU262" s="20">
        <v>-1568.12</v>
      </c>
      <c r="AV262" s="20">
        <v>-1947.75</v>
      </c>
      <c r="AW262" s="20">
        <v>-1571.11</v>
      </c>
      <c r="AX262" s="20">
        <v>-1609.57</v>
      </c>
      <c r="AY262" s="20">
        <v>-1715.85</v>
      </c>
      <c r="AZ262" s="20">
        <v>-1728.83</v>
      </c>
      <c r="BA262" s="20">
        <v>-2584.0500000000002</v>
      </c>
      <c r="BB262" s="20">
        <v>-3382.87</v>
      </c>
      <c r="BC262" s="20">
        <v>-4065.4</v>
      </c>
      <c r="BD262" s="20">
        <v>-7187.77</v>
      </c>
      <c r="BE262" s="20">
        <v>-8756.75</v>
      </c>
      <c r="BF262" s="11"/>
      <c r="BG262" s="22"/>
    </row>
    <row r="263" spans="1:59" x14ac:dyDescent="0.25">
      <c r="A263" s="23" t="s">
        <v>47</v>
      </c>
      <c r="B263" s="29" t="s">
        <v>48</v>
      </c>
      <c r="C263" s="25" t="s">
        <v>233</v>
      </c>
      <c r="D263" s="25" t="s">
        <v>239</v>
      </c>
      <c r="E263" s="25" t="s">
        <v>49</v>
      </c>
      <c r="F263" s="25" t="s">
        <v>18</v>
      </c>
      <c r="G263" s="19" t="s">
        <v>19</v>
      </c>
      <c r="H263" s="20">
        <v>0</v>
      </c>
      <c r="I263" s="20"/>
      <c r="J263" s="20"/>
      <c r="K263" s="20">
        <v>0</v>
      </c>
      <c r="L263" s="20">
        <v>0</v>
      </c>
      <c r="M263" s="20">
        <v>0</v>
      </c>
      <c r="N263" s="20">
        <v>0</v>
      </c>
      <c r="O263" s="20">
        <v>0</v>
      </c>
      <c r="P263" s="20">
        <v>0</v>
      </c>
      <c r="Q263" s="20">
        <v>0</v>
      </c>
      <c r="R263" s="20">
        <v>0</v>
      </c>
      <c r="S263" s="20">
        <v>0</v>
      </c>
      <c r="T263" s="20">
        <v>0</v>
      </c>
      <c r="U263" s="20">
        <v>0</v>
      </c>
      <c r="V263" s="20">
        <v>0</v>
      </c>
      <c r="W263" s="20">
        <v>0</v>
      </c>
      <c r="X263" s="20">
        <v>0</v>
      </c>
      <c r="Y263" s="20">
        <v>0</v>
      </c>
      <c r="Z263" s="20">
        <v>0</v>
      </c>
      <c r="AA263" s="20">
        <v>0</v>
      </c>
      <c r="AB263" s="20">
        <v>0</v>
      </c>
      <c r="AC263" s="20">
        <v>0</v>
      </c>
      <c r="AD263" s="20">
        <v>0</v>
      </c>
      <c r="AE263" s="20">
        <v>0</v>
      </c>
      <c r="AF263" s="20">
        <v>0</v>
      </c>
      <c r="AG263" s="20">
        <v>0</v>
      </c>
      <c r="AH263" s="20">
        <v>-29.21</v>
      </c>
      <c r="AI263" s="20">
        <v>0</v>
      </c>
      <c r="AJ263" s="20">
        <v>0</v>
      </c>
      <c r="AK263" s="20">
        <v>-0.18</v>
      </c>
      <c r="AL263" s="20">
        <v>-22.75</v>
      </c>
      <c r="AM263" s="20">
        <v>-310.45999999999998</v>
      </c>
      <c r="AN263" s="20">
        <v>-797.85</v>
      </c>
      <c r="AO263" s="20">
        <v>-1196.29</v>
      </c>
      <c r="AP263" s="20">
        <v>-593.15</v>
      </c>
      <c r="AQ263" s="20">
        <v>-879.18</v>
      </c>
      <c r="AR263" s="20">
        <v>-1259.9100000000001</v>
      </c>
      <c r="AS263" s="20">
        <v>-1549.73</v>
      </c>
      <c r="AT263" s="20">
        <v>-3743.63</v>
      </c>
      <c r="AU263" s="20">
        <v>-4179.34</v>
      </c>
      <c r="AV263" s="20">
        <v>-5371.5</v>
      </c>
      <c r="AW263" s="20">
        <v>-5694.9</v>
      </c>
      <c r="AX263" s="20">
        <v>-6113.91</v>
      </c>
      <c r="AY263" s="20">
        <v>-5643.45</v>
      </c>
      <c r="AZ263" s="20">
        <v>-6849.26</v>
      </c>
      <c r="BA263" s="20">
        <v>-9881.5300000000007</v>
      </c>
      <c r="BB263" s="20">
        <v>-8896.7000000000007</v>
      </c>
      <c r="BC263" s="20">
        <v>-8771.8700000000008</v>
      </c>
      <c r="BD263" s="20">
        <v>-6780.44</v>
      </c>
      <c r="BE263" s="20">
        <v>-9112.99</v>
      </c>
      <c r="BF263" s="11"/>
      <c r="BG263" s="22"/>
    </row>
    <row r="264" spans="1:59" x14ac:dyDescent="0.25">
      <c r="A264" s="23" t="s">
        <v>50</v>
      </c>
      <c r="B264" s="29" t="s">
        <v>51</v>
      </c>
      <c r="C264" s="25" t="s">
        <v>233</v>
      </c>
      <c r="D264" s="25" t="s">
        <v>239</v>
      </c>
      <c r="E264" s="25" t="s">
        <v>52</v>
      </c>
      <c r="F264" s="25" t="s">
        <v>18</v>
      </c>
      <c r="G264" s="19" t="s">
        <v>19</v>
      </c>
      <c r="H264" s="20">
        <v>0</v>
      </c>
      <c r="I264" s="20"/>
      <c r="J264" s="20"/>
      <c r="K264" s="20">
        <v>0</v>
      </c>
      <c r="L264" s="20">
        <v>0</v>
      </c>
      <c r="M264" s="20">
        <v>0</v>
      </c>
      <c r="N264" s="20">
        <v>0</v>
      </c>
      <c r="O264" s="20">
        <v>0</v>
      </c>
      <c r="P264" s="20">
        <v>0</v>
      </c>
      <c r="Q264" s="20">
        <v>0</v>
      </c>
      <c r="R264" s="20">
        <v>0</v>
      </c>
      <c r="S264" s="20">
        <v>0</v>
      </c>
      <c r="T264" s="20">
        <v>0</v>
      </c>
      <c r="U264" s="20">
        <v>0</v>
      </c>
      <c r="V264" s="20">
        <v>0</v>
      </c>
      <c r="W264" s="20">
        <v>0</v>
      </c>
      <c r="X264" s="20">
        <v>0</v>
      </c>
      <c r="Y264" s="20">
        <v>0</v>
      </c>
      <c r="Z264" s="20">
        <v>0</v>
      </c>
      <c r="AA264" s="20">
        <v>0</v>
      </c>
      <c r="AB264" s="20">
        <v>0</v>
      </c>
      <c r="AC264" s="20">
        <v>0</v>
      </c>
      <c r="AD264" s="20">
        <v>-1.22</v>
      </c>
      <c r="AE264" s="20">
        <v>0</v>
      </c>
      <c r="AF264" s="20">
        <v>-3.27</v>
      </c>
      <c r="AG264" s="20">
        <v>0</v>
      </c>
      <c r="AH264" s="20">
        <v>0</v>
      </c>
      <c r="AI264" s="20">
        <v>-22.43</v>
      </c>
      <c r="AJ264" s="20">
        <v>0</v>
      </c>
      <c r="AK264" s="20">
        <v>0</v>
      </c>
      <c r="AL264" s="20">
        <v>0</v>
      </c>
      <c r="AM264" s="20">
        <v>-89.18</v>
      </c>
      <c r="AN264" s="20">
        <v>-157.19999999999999</v>
      </c>
      <c r="AO264" s="20">
        <v>-239.69</v>
      </c>
      <c r="AP264" s="20">
        <v>-370.12</v>
      </c>
      <c r="AQ264" s="20">
        <v>-339.24</v>
      </c>
      <c r="AR264" s="20">
        <v>-343.36</v>
      </c>
      <c r="AS264" s="20">
        <v>-307.98</v>
      </c>
      <c r="AT264" s="20">
        <v>-333.85</v>
      </c>
      <c r="AU264" s="20">
        <v>-273.70999999999998</v>
      </c>
      <c r="AV264" s="20">
        <v>-204.44</v>
      </c>
      <c r="AW264" s="20">
        <v>-227.01</v>
      </c>
      <c r="AX264" s="20">
        <v>-195.51</v>
      </c>
      <c r="AY264" s="20">
        <v>-395.2</v>
      </c>
      <c r="AZ264" s="20">
        <v>-430.52</v>
      </c>
      <c r="BA264" s="20">
        <v>-194.4</v>
      </c>
      <c r="BB264" s="20">
        <v>-506.44</v>
      </c>
      <c r="BC264" s="20">
        <v>-463.97</v>
      </c>
      <c r="BD264" s="20">
        <v>-380.32</v>
      </c>
      <c r="BE264" s="20">
        <v>-231.69</v>
      </c>
      <c r="BF264" s="11"/>
      <c r="BG264" s="22"/>
    </row>
    <row r="265" spans="1:59" x14ac:dyDescent="0.25">
      <c r="A265" s="23" t="s">
        <v>53</v>
      </c>
      <c r="B265" s="29" t="s">
        <v>53</v>
      </c>
      <c r="C265" s="25" t="s">
        <v>233</v>
      </c>
      <c r="D265" s="25" t="s">
        <v>239</v>
      </c>
      <c r="E265" s="25" t="s">
        <v>54</v>
      </c>
      <c r="F265" s="25" t="s">
        <v>18</v>
      </c>
      <c r="G265" s="19" t="s">
        <v>19</v>
      </c>
      <c r="H265" s="20">
        <v>0</v>
      </c>
      <c r="I265" s="20"/>
      <c r="J265" s="20"/>
      <c r="K265" s="20">
        <v>0</v>
      </c>
      <c r="L265" s="20">
        <v>0</v>
      </c>
      <c r="M265" s="20">
        <v>0</v>
      </c>
      <c r="N265" s="20">
        <v>0</v>
      </c>
      <c r="O265" s="20">
        <v>0</v>
      </c>
      <c r="P265" s="20">
        <v>0</v>
      </c>
      <c r="Q265" s="20">
        <v>0</v>
      </c>
      <c r="R265" s="20">
        <v>0</v>
      </c>
      <c r="S265" s="20">
        <v>0</v>
      </c>
      <c r="T265" s="20">
        <v>0</v>
      </c>
      <c r="U265" s="20">
        <v>0</v>
      </c>
      <c r="V265" s="20">
        <v>0</v>
      </c>
      <c r="W265" s="20">
        <v>0</v>
      </c>
      <c r="X265" s="20">
        <v>0</v>
      </c>
      <c r="Y265" s="20">
        <v>0</v>
      </c>
      <c r="Z265" s="20">
        <v>-3</v>
      </c>
      <c r="AA265" s="20">
        <v>-3</v>
      </c>
      <c r="AB265" s="20">
        <v>-3</v>
      </c>
      <c r="AC265" s="20">
        <v>-2</v>
      </c>
      <c r="AD265" s="20">
        <v>-4.28</v>
      </c>
      <c r="AE265" s="20">
        <v>-0.02</v>
      </c>
      <c r="AF265" s="20">
        <v>-18.36</v>
      </c>
      <c r="AG265" s="20">
        <v>-12.14</v>
      </c>
      <c r="AH265" s="20">
        <v>-10.3</v>
      </c>
      <c r="AI265" s="20">
        <v>-8.66</v>
      </c>
      <c r="AJ265" s="20">
        <v>-7.66</v>
      </c>
      <c r="AK265" s="20">
        <v>-7.12</v>
      </c>
      <c r="AL265" s="20">
        <v>-6.67</v>
      </c>
      <c r="AM265" s="20">
        <v>0</v>
      </c>
      <c r="AN265" s="20">
        <v>-5.0599999999999996</v>
      </c>
      <c r="AO265" s="20">
        <v>-5.35</v>
      </c>
      <c r="AP265" s="20">
        <v>-5.0199999999999996</v>
      </c>
      <c r="AQ265" s="20">
        <v>-4.82</v>
      </c>
      <c r="AR265" s="20">
        <v>-3.62</v>
      </c>
      <c r="AS265" s="20">
        <v>-3.99</v>
      </c>
      <c r="AT265" s="20">
        <v>-6.58</v>
      </c>
      <c r="AU265" s="20">
        <v>-5.96</v>
      </c>
      <c r="AV265" s="20">
        <v>-11.74</v>
      </c>
      <c r="AW265" s="20">
        <v>-13.06</v>
      </c>
      <c r="AX265" s="20">
        <v>-3.94</v>
      </c>
      <c r="AY265" s="20">
        <v>-3.44</v>
      </c>
      <c r="AZ265" s="20">
        <v>-3.89</v>
      </c>
      <c r="BA265" s="20">
        <v>-3.63</v>
      </c>
      <c r="BB265" s="20">
        <v>-3.03</v>
      </c>
      <c r="BC265" s="20">
        <v>-2.68</v>
      </c>
      <c r="BD265" s="20">
        <v>-2.46</v>
      </c>
      <c r="BE265" s="20">
        <v>-3</v>
      </c>
      <c r="BF265" s="11"/>
      <c r="BG265" s="27"/>
    </row>
    <row r="266" spans="1:59" x14ac:dyDescent="0.25">
      <c r="A266" s="23" t="s">
        <v>171</v>
      </c>
      <c r="B266" s="31" t="s">
        <v>172</v>
      </c>
      <c r="C266" s="25" t="s">
        <v>233</v>
      </c>
      <c r="D266" s="25" t="s">
        <v>239</v>
      </c>
      <c r="E266" s="25" t="s">
        <v>173</v>
      </c>
      <c r="F266" s="25" t="s">
        <v>18</v>
      </c>
      <c r="G266" s="19" t="s">
        <v>19</v>
      </c>
      <c r="H266" s="20">
        <v>0</v>
      </c>
      <c r="I266" s="20"/>
      <c r="J266" s="20"/>
      <c r="K266" s="20">
        <v>0</v>
      </c>
      <c r="L266" s="20">
        <v>0</v>
      </c>
      <c r="M266" s="20">
        <v>0</v>
      </c>
      <c r="N266" s="20">
        <v>0</v>
      </c>
      <c r="O266" s="20">
        <v>0</v>
      </c>
      <c r="P266" s="20">
        <v>0</v>
      </c>
      <c r="Q266" s="20">
        <v>0</v>
      </c>
      <c r="R266" s="20">
        <v>0</v>
      </c>
      <c r="S266" s="20">
        <v>0</v>
      </c>
      <c r="T266" s="20">
        <v>0</v>
      </c>
      <c r="U266" s="20">
        <v>0</v>
      </c>
      <c r="V266" s="20">
        <v>0</v>
      </c>
      <c r="W266" s="20">
        <v>0</v>
      </c>
      <c r="X266" s="20">
        <v>0</v>
      </c>
      <c r="Y266" s="20">
        <v>0</v>
      </c>
      <c r="Z266" s="20">
        <v>0</v>
      </c>
      <c r="AA266" s="20">
        <v>0</v>
      </c>
      <c r="AB266" s="20">
        <v>0</v>
      </c>
      <c r="AC266" s="20">
        <v>0</v>
      </c>
      <c r="AD266" s="20">
        <v>0</v>
      </c>
      <c r="AE266" s="20">
        <v>0</v>
      </c>
      <c r="AF266" s="20">
        <v>0</v>
      </c>
      <c r="AG266" s="20">
        <v>0</v>
      </c>
      <c r="AH266" s="20">
        <v>0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20">
        <v>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20">
        <v>0</v>
      </c>
      <c r="AW266" s="20">
        <v>0</v>
      </c>
      <c r="AX266" s="20">
        <v>-10.35</v>
      </c>
      <c r="AY266" s="20">
        <v>-25.23</v>
      </c>
      <c r="AZ266" s="20">
        <v>-79.680000000000007</v>
      </c>
      <c r="BA266" s="20">
        <v>-97.28</v>
      </c>
      <c r="BB266" s="20">
        <v>-92.21</v>
      </c>
      <c r="BC266" s="20">
        <v>-105.02</v>
      </c>
      <c r="BD266" s="20">
        <v>-91.51</v>
      </c>
      <c r="BE266" s="20">
        <v>-105.36</v>
      </c>
      <c r="BF266" s="11"/>
      <c r="BG266" s="27"/>
    </row>
    <row r="267" spans="1:59" x14ac:dyDescent="0.25">
      <c r="A267" s="23" t="s">
        <v>55</v>
      </c>
      <c r="B267" s="29" t="s">
        <v>56</v>
      </c>
      <c r="C267" s="25" t="s">
        <v>233</v>
      </c>
      <c r="D267" s="25" t="s">
        <v>239</v>
      </c>
      <c r="E267" s="25" t="s">
        <v>57</v>
      </c>
      <c r="F267" s="25" t="s">
        <v>18</v>
      </c>
      <c r="G267" s="19" t="s">
        <v>19</v>
      </c>
      <c r="H267" s="20">
        <v>0</v>
      </c>
      <c r="I267" s="20"/>
      <c r="J267" s="20"/>
      <c r="K267" s="20">
        <v>0</v>
      </c>
      <c r="L267" s="20">
        <v>0</v>
      </c>
      <c r="M267" s="20">
        <v>0</v>
      </c>
      <c r="N267" s="20">
        <v>0</v>
      </c>
      <c r="O267" s="20">
        <v>0</v>
      </c>
      <c r="P267" s="20">
        <v>0</v>
      </c>
      <c r="Q267" s="20">
        <v>0</v>
      </c>
      <c r="R267" s="20">
        <v>0</v>
      </c>
      <c r="S267" s="20">
        <v>0</v>
      </c>
      <c r="T267" s="20">
        <v>0</v>
      </c>
      <c r="U267" s="20">
        <v>0</v>
      </c>
      <c r="V267" s="20">
        <v>0</v>
      </c>
      <c r="W267" s="20">
        <v>0</v>
      </c>
      <c r="X267" s="20">
        <v>0</v>
      </c>
      <c r="Y267" s="20">
        <v>0</v>
      </c>
      <c r="Z267" s="20">
        <v>0</v>
      </c>
      <c r="AA267" s="20">
        <v>0</v>
      </c>
      <c r="AB267" s="20">
        <v>0</v>
      </c>
      <c r="AC267" s="20">
        <v>0</v>
      </c>
      <c r="AD267" s="20">
        <v>0</v>
      </c>
      <c r="AE267" s="20">
        <v>0</v>
      </c>
      <c r="AF267" s="20">
        <v>0</v>
      </c>
      <c r="AG267" s="20">
        <v>0</v>
      </c>
      <c r="AH267" s="20">
        <v>0</v>
      </c>
      <c r="AI267" s="20">
        <v>0</v>
      </c>
      <c r="AJ267" s="20">
        <v>0</v>
      </c>
      <c r="AK267" s="20">
        <v>-16.18</v>
      </c>
      <c r="AL267" s="20">
        <v>-71.489999999999995</v>
      </c>
      <c r="AM267" s="20">
        <v>-16.29</v>
      </c>
      <c r="AN267" s="20">
        <v>0</v>
      </c>
      <c r="AO267" s="20">
        <v>0</v>
      </c>
      <c r="AP267" s="20">
        <v>0</v>
      </c>
      <c r="AQ267" s="20">
        <v>0</v>
      </c>
      <c r="AR267" s="20">
        <v>-1.1200000000000001</v>
      </c>
      <c r="AS267" s="20">
        <v>-1.76</v>
      </c>
      <c r="AT267" s="20">
        <v>0</v>
      </c>
      <c r="AU267" s="20">
        <v>0</v>
      </c>
      <c r="AV267" s="20">
        <v>0</v>
      </c>
      <c r="AW267" s="20">
        <v>0</v>
      </c>
      <c r="AX267" s="20">
        <v>0</v>
      </c>
      <c r="AY267" s="20">
        <v>0</v>
      </c>
      <c r="AZ267" s="20">
        <v>0</v>
      </c>
      <c r="BA267" s="20">
        <v>0</v>
      </c>
      <c r="BB267" s="20">
        <v>0</v>
      </c>
      <c r="BC267" s="20">
        <v>0</v>
      </c>
      <c r="BD267" s="20">
        <v>0</v>
      </c>
      <c r="BE267" s="20">
        <v>0</v>
      </c>
      <c r="BF267" s="11"/>
      <c r="BG267" s="27"/>
    </row>
    <row r="268" spans="1:59" x14ac:dyDescent="0.25">
      <c r="A268" s="23" t="s">
        <v>58</v>
      </c>
      <c r="B268" s="29" t="s">
        <v>175</v>
      </c>
      <c r="C268" s="25" t="s">
        <v>233</v>
      </c>
      <c r="D268" s="25" t="s">
        <v>239</v>
      </c>
      <c r="E268" s="25" t="s">
        <v>60</v>
      </c>
      <c r="F268" s="25" t="s">
        <v>18</v>
      </c>
      <c r="G268" s="19" t="s">
        <v>19</v>
      </c>
      <c r="H268" s="20">
        <v>0</v>
      </c>
      <c r="I268" s="20"/>
      <c r="J268" s="20"/>
      <c r="K268" s="20">
        <v>0</v>
      </c>
      <c r="L268" s="20">
        <v>0</v>
      </c>
      <c r="M268" s="20">
        <v>0</v>
      </c>
      <c r="N268" s="20">
        <v>0</v>
      </c>
      <c r="O268" s="20">
        <v>0</v>
      </c>
      <c r="P268" s="20">
        <v>0</v>
      </c>
      <c r="Q268" s="20">
        <v>0</v>
      </c>
      <c r="R268" s="20">
        <v>0</v>
      </c>
      <c r="S268" s="20">
        <v>0</v>
      </c>
      <c r="T268" s="20">
        <v>0</v>
      </c>
      <c r="U268" s="20">
        <v>0</v>
      </c>
      <c r="V268" s="20">
        <v>0</v>
      </c>
      <c r="W268" s="20">
        <v>0</v>
      </c>
      <c r="X268" s="20">
        <v>0</v>
      </c>
      <c r="Y268" s="20">
        <v>0</v>
      </c>
      <c r="Z268" s="20">
        <v>0</v>
      </c>
      <c r="AA268" s="20">
        <v>0</v>
      </c>
      <c r="AB268" s="20">
        <v>0</v>
      </c>
      <c r="AC268" s="20">
        <v>0</v>
      </c>
      <c r="AD268" s="20">
        <v>0</v>
      </c>
      <c r="AE268" s="20">
        <v>0</v>
      </c>
      <c r="AF268" s="20">
        <v>0</v>
      </c>
      <c r="AG268" s="20">
        <v>0</v>
      </c>
      <c r="AH268" s="20">
        <v>0</v>
      </c>
      <c r="AI268" s="20">
        <v>0</v>
      </c>
      <c r="AJ268" s="20">
        <v>0</v>
      </c>
      <c r="AK268" s="20">
        <v>-19.77</v>
      </c>
      <c r="AL268" s="20">
        <v>-87.37</v>
      </c>
      <c r="AM268" s="20">
        <v>-19.91</v>
      </c>
      <c r="AN268" s="20">
        <v>0</v>
      </c>
      <c r="AO268" s="20">
        <v>0</v>
      </c>
      <c r="AP268" s="20">
        <v>0</v>
      </c>
      <c r="AQ268" s="20">
        <v>0</v>
      </c>
      <c r="AR268" s="20">
        <v>-1.37</v>
      </c>
      <c r="AS268" s="20">
        <v>-2.15</v>
      </c>
      <c r="AT268" s="20">
        <v>0</v>
      </c>
      <c r="AU268" s="20">
        <v>0</v>
      </c>
      <c r="AV268" s="20">
        <v>0</v>
      </c>
      <c r="AW268" s="20">
        <v>0</v>
      </c>
      <c r="AX268" s="20">
        <v>0</v>
      </c>
      <c r="AY268" s="20">
        <v>0</v>
      </c>
      <c r="AZ268" s="20">
        <v>0</v>
      </c>
      <c r="BA268" s="20">
        <v>0</v>
      </c>
      <c r="BB268" s="20">
        <v>0</v>
      </c>
      <c r="BC268" s="20">
        <v>0</v>
      </c>
      <c r="BD268" s="20">
        <v>0</v>
      </c>
      <c r="BE268" s="20">
        <v>0</v>
      </c>
      <c r="BF268" s="11"/>
      <c r="BG268" s="27"/>
    </row>
    <row r="269" spans="1:59" x14ac:dyDescent="0.25">
      <c r="A269" s="16" t="s">
        <v>199</v>
      </c>
      <c r="B269" s="29" t="s">
        <v>200</v>
      </c>
      <c r="C269" s="18"/>
      <c r="D269" s="18"/>
      <c r="E269" s="18"/>
      <c r="F269" s="18"/>
      <c r="G269" s="19"/>
      <c r="H269" s="20" t="s">
        <v>76</v>
      </c>
      <c r="I269" s="20"/>
      <c r="J269" s="20"/>
      <c r="K269" s="20" t="s">
        <v>76</v>
      </c>
      <c r="L269" s="20" t="s">
        <v>76</v>
      </c>
      <c r="M269" s="20" t="s">
        <v>76</v>
      </c>
      <c r="N269" s="20" t="s">
        <v>76</v>
      </c>
      <c r="O269" s="20" t="s">
        <v>76</v>
      </c>
      <c r="P269" s="20" t="s">
        <v>76</v>
      </c>
      <c r="Q269" s="20" t="s">
        <v>76</v>
      </c>
      <c r="R269" s="20" t="s">
        <v>76</v>
      </c>
      <c r="S269" s="20" t="s">
        <v>76</v>
      </c>
      <c r="T269" s="20" t="s">
        <v>76</v>
      </c>
      <c r="U269" s="20" t="s">
        <v>76</v>
      </c>
      <c r="V269" s="20" t="s">
        <v>76</v>
      </c>
      <c r="W269" s="20" t="s">
        <v>76</v>
      </c>
      <c r="X269" s="20" t="s">
        <v>76</v>
      </c>
      <c r="Y269" s="20" t="s">
        <v>76</v>
      </c>
      <c r="Z269" s="20" t="s">
        <v>76</v>
      </c>
      <c r="AA269" s="20" t="s">
        <v>76</v>
      </c>
      <c r="AB269" s="20" t="s">
        <v>76</v>
      </c>
      <c r="AC269" s="20" t="s">
        <v>76</v>
      </c>
      <c r="AD269" s="20" t="s">
        <v>76</v>
      </c>
      <c r="AE269" s="20" t="s">
        <v>76</v>
      </c>
      <c r="AF269" s="20" t="s">
        <v>76</v>
      </c>
      <c r="AG269" s="20" t="s">
        <v>76</v>
      </c>
      <c r="AH269" s="20" t="s">
        <v>76</v>
      </c>
      <c r="AI269" s="20" t="s">
        <v>76</v>
      </c>
      <c r="AJ269" s="20" t="s">
        <v>76</v>
      </c>
      <c r="AK269" s="20" t="s">
        <v>76</v>
      </c>
      <c r="AL269" s="20" t="s">
        <v>76</v>
      </c>
      <c r="AM269" s="20" t="s">
        <v>76</v>
      </c>
      <c r="AN269" s="20" t="s">
        <v>76</v>
      </c>
      <c r="AO269" s="20" t="s">
        <v>76</v>
      </c>
      <c r="AP269" s="20" t="s">
        <v>76</v>
      </c>
      <c r="AQ269" s="20" t="s">
        <v>76</v>
      </c>
      <c r="AR269" s="20" t="s">
        <v>76</v>
      </c>
      <c r="AS269" s="20" t="s">
        <v>76</v>
      </c>
      <c r="AT269" s="20" t="s">
        <v>76</v>
      </c>
      <c r="AU269" s="20" t="s">
        <v>76</v>
      </c>
      <c r="AV269" s="20" t="s">
        <v>76</v>
      </c>
      <c r="AW269" s="20" t="s">
        <v>76</v>
      </c>
      <c r="AX269" s="20" t="s">
        <v>76</v>
      </c>
      <c r="AY269" s="20" t="s">
        <v>76</v>
      </c>
      <c r="AZ269" s="20" t="s">
        <v>76</v>
      </c>
      <c r="BA269" s="20" t="s">
        <v>76</v>
      </c>
      <c r="BB269" s="20" t="s">
        <v>76</v>
      </c>
      <c r="BC269" s="20" t="s">
        <v>76</v>
      </c>
      <c r="BD269" s="20" t="s">
        <v>76</v>
      </c>
      <c r="BE269" s="20" t="s">
        <v>76</v>
      </c>
      <c r="BF269" s="11"/>
      <c r="BG269" s="22"/>
    </row>
    <row r="270" spans="1:59" x14ac:dyDescent="0.25">
      <c r="A270" s="23" t="s">
        <v>136</v>
      </c>
      <c r="B270" s="29" t="s">
        <v>137</v>
      </c>
      <c r="C270" s="25" t="s">
        <v>233</v>
      </c>
      <c r="D270" s="25" t="s">
        <v>228</v>
      </c>
      <c r="E270" s="25" t="s">
        <v>138</v>
      </c>
      <c r="F270" s="25" t="s">
        <v>18</v>
      </c>
      <c r="G270" s="19" t="s">
        <v>19</v>
      </c>
      <c r="H270" s="20">
        <v>-1719.1</v>
      </c>
      <c r="I270" s="20"/>
      <c r="J270" s="20"/>
      <c r="K270" s="20">
        <v>-1567</v>
      </c>
      <c r="L270" s="20">
        <v>-2103</v>
      </c>
      <c r="M270" s="20">
        <v>-2092</v>
      </c>
      <c r="N270" s="20">
        <v>-1950</v>
      </c>
      <c r="O270" s="20">
        <v>-2330</v>
      </c>
      <c r="P270" s="20">
        <v>-2944</v>
      </c>
      <c r="Q270" s="20">
        <v>-2476</v>
      </c>
      <c r="R270" s="20">
        <v>-3537</v>
      </c>
      <c r="S270" s="20">
        <v>-3907</v>
      </c>
      <c r="T270" s="20">
        <v>-3663</v>
      </c>
      <c r="U270" s="20">
        <v>-5288</v>
      </c>
      <c r="V270" s="20">
        <v>-6172</v>
      </c>
      <c r="W270" s="20">
        <v>-5903</v>
      </c>
      <c r="X270" s="20">
        <v>-5762</v>
      </c>
      <c r="Y270" s="20">
        <v>-4981</v>
      </c>
      <c r="Z270" s="20">
        <v>-5509</v>
      </c>
      <c r="AA270" s="20">
        <v>-7415</v>
      </c>
      <c r="AB270" s="20">
        <v>-6451</v>
      </c>
      <c r="AC270" s="20">
        <v>-6736</v>
      </c>
      <c r="AD270" s="20">
        <v>-7542.13</v>
      </c>
      <c r="AE270" s="20">
        <v>-6575.5</v>
      </c>
      <c r="AF270" s="20">
        <v>-8689.2000000000007</v>
      </c>
      <c r="AG270" s="20">
        <v>-7762.28</v>
      </c>
      <c r="AH270" s="20">
        <v>-6034.5</v>
      </c>
      <c r="AI270" s="20">
        <v>-5959.71</v>
      </c>
      <c r="AJ270" s="20">
        <v>-4993.16</v>
      </c>
      <c r="AK270" s="20">
        <v>-5022.09</v>
      </c>
      <c r="AL270" s="20">
        <v>-5767.26</v>
      </c>
      <c r="AM270" s="20">
        <v>-8121.43</v>
      </c>
      <c r="AN270" s="20">
        <v>-6672.32</v>
      </c>
      <c r="AO270" s="20">
        <v>-6033.3</v>
      </c>
      <c r="AP270" s="20">
        <v>-8191.63</v>
      </c>
      <c r="AQ270" s="20">
        <v>-6462.39</v>
      </c>
      <c r="AR270" s="20">
        <v>-5800.24</v>
      </c>
      <c r="AS270" s="20">
        <v>-6424.5</v>
      </c>
      <c r="AT270" s="20">
        <v>-6601.73</v>
      </c>
      <c r="AU270" s="20">
        <v>-5570.06</v>
      </c>
      <c r="AV270" s="20">
        <v>-4913.42</v>
      </c>
      <c r="AW270" s="20">
        <v>-5274.75</v>
      </c>
      <c r="AX270" s="20">
        <v>-4504.8100000000004</v>
      </c>
      <c r="AY270" s="20">
        <v>-3302.6</v>
      </c>
      <c r="AZ270" s="20">
        <v>-4830.6099999999997</v>
      </c>
      <c r="BA270" s="20">
        <v>-4541.62</v>
      </c>
      <c r="BB270" s="20">
        <v>-3351.48</v>
      </c>
      <c r="BC270" s="20">
        <v>-2515.41</v>
      </c>
      <c r="BD270" s="20">
        <v>-2588.4499999999998</v>
      </c>
      <c r="BE270" s="20">
        <v>-3618.97</v>
      </c>
      <c r="BF270" s="11"/>
      <c r="BG270" s="22"/>
    </row>
    <row r="271" spans="1:59" x14ac:dyDescent="0.25">
      <c r="A271" s="23" t="s">
        <v>139</v>
      </c>
      <c r="B271" s="29" t="s">
        <v>140</v>
      </c>
      <c r="C271" s="25" t="s">
        <v>233</v>
      </c>
      <c r="D271" s="25" t="s">
        <v>240</v>
      </c>
      <c r="E271" s="25" t="s">
        <v>141</v>
      </c>
      <c r="F271" s="25" t="s">
        <v>18</v>
      </c>
      <c r="G271" s="19" t="s">
        <v>19</v>
      </c>
      <c r="H271" s="20">
        <v>0</v>
      </c>
      <c r="I271" s="20"/>
      <c r="J271" s="20"/>
      <c r="K271" s="20">
        <v>0</v>
      </c>
      <c r="L271" s="20">
        <v>0</v>
      </c>
      <c r="M271" s="20">
        <v>0</v>
      </c>
      <c r="N271" s="20">
        <v>0</v>
      </c>
      <c r="O271" s="20">
        <v>0</v>
      </c>
      <c r="P271" s="20">
        <v>0</v>
      </c>
      <c r="Q271" s="20">
        <v>0</v>
      </c>
      <c r="R271" s="20">
        <v>0</v>
      </c>
      <c r="S271" s="20">
        <v>0</v>
      </c>
      <c r="T271" s="20">
        <v>0</v>
      </c>
      <c r="U271" s="20">
        <v>0</v>
      </c>
      <c r="V271" s="20">
        <v>0</v>
      </c>
      <c r="W271" s="20">
        <v>0</v>
      </c>
      <c r="X271" s="20">
        <v>0</v>
      </c>
      <c r="Y271" s="20">
        <v>0</v>
      </c>
      <c r="Z271" s="20">
        <v>0</v>
      </c>
      <c r="AA271" s="20">
        <v>0</v>
      </c>
      <c r="AB271" s="20">
        <v>0</v>
      </c>
      <c r="AC271" s="20">
        <v>0</v>
      </c>
      <c r="AD271" s="20">
        <v>-888.86</v>
      </c>
      <c r="AE271" s="20">
        <v>-1155.71</v>
      </c>
      <c r="AF271" s="20">
        <v>-1389.09</v>
      </c>
      <c r="AG271" s="20">
        <v>-1358.55</v>
      </c>
      <c r="AH271" s="20">
        <v>-1039.3900000000001</v>
      </c>
      <c r="AI271" s="20">
        <v>-1200.25</v>
      </c>
      <c r="AJ271" s="20">
        <v>-866.25</v>
      </c>
      <c r="AK271" s="20">
        <v>-946.31</v>
      </c>
      <c r="AL271" s="20">
        <v>-1193.32</v>
      </c>
      <c r="AM271" s="20">
        <v>-375.35</v>
      </c>
      <c r="AN271" s="20">
        <v>-393.25</v>
      </c>
      <c r="AO271" s="20">
        <v>-384.13</v>
      </c>
      <c r="AP271" s="20">
        <v>-352.64</v>
      </c>
      <c r="AQ271" s="20">
        <v>-299.26</v>
      </c>
      <c r="AR271" s="20">
        <v>-297.02</v>
      </c>
      <c r="AS271" s="20">
        <v>-312.95999999999998</v>
      </c>
      <c r="AT271" s="20">
        <v>-330.6</v>
      </c>
      <c r="AU271" s="20">
        <v>0</v>
      </c>
      <c r="AV271" s="20">
        <v>0</v>
      </c>
      <c r="AW271" s="20">
        <v>0</v>
      </c>
      <c r="AX271" s="20">
        <v>0</v>
      </c>
      <c r="AY271" s="20">
        <v>0</v>
      </c>
      <c r="AZ271" s="20">
        <v>0</v>
      </c>
      <c r="BA271" s="20">
        <v>0</v>
      </c>
      <c r="BB271" s="20">
        <v>0</v>
      </c>
      <c r="BC271" s="20">
        <v>0</v>
      </c>
      <c r="BD271" s="20">
        <v>0</v>
      </c>
      <c r="BE271" s="20">
        <v>0</v>
      </c>
      <c r="BF271" s="11"/>
      <c r="BG271" s="22"/>
    </row>
    <row r="272" spans="1:59" x14ac:dyDescent="0.25">
      <c r="A272" s="16" t="s">
        <v>241</v>
      </c>
      <c r="B272" s="29" t="s">
        <v>242</v>
      </c>
      <c r="C272" s="18"/>
      <c r="D272" s="18"/>
      <c r="E272" s="18"/>
      <c r="F272" s="18"/>
      <c r="G272" s="19"/>
      <c r="H272" s="20" t="s">
        <v>76</v>
      </c>
      <c r="I272" s="20"/>
      <c r="J272" s="20"/>
      <c r="K272" s="20" t="s">
        <v>76</v>
      </c>
      <c r="L272" s="20" t="s">
        <v>76</v>
      </c>
      <c r="M272" s="20" t="s">
        <v>76</v>
      </c>
      <c r="N272" s="20" t="s">
        <v>76</v>
      </c>
      <c r="O272" s="20" t="s">
        <v>76</v>
      </c>
      <c r="P272" s="20" t="s">
        <v>76</v>
      </c>
      <c r="Q272" s="20" t="s">
        <v>76</v>
      </c>
      <c r="R272" s="20" t="s">
        <v>76</v>
      </c>
      <c r="S272" s="20" t="s">
        <v>76</v>
      </c>
      <c r="T272" s="20" t="s">
        <v>76</v>
      </c>
      <c r="U272" s="20" t="s">
        <v>76</v>
      </c>
      <c r="V272" s="20" t="s">
        <v>76</v>
      </c>
      <c r="W272" s="20" t="s">
        <v>76</v>
      </c>
      <c r="X272" s="20" t="s">
        <v>76</v>
      </c>
      <c r="Y272" s="20" t="s">
        <v>76</v>
      </c>
      <c r="Z272" s="20" t="s">
        <v>76</v>
      </c>
      <c r="AA272" s="20" t="s">
        <v>76</v>
      </c>
      <c r="AB272" s="20" t="s">
        <v>76</v>
      </c>
      <c r="AC272" s="20" t="s">
        <v>76</v>
      </c>
      <c r="AD272" s="20" t="s">
        <v>76</v>
      </c>
      <c r="AE272" s="20" t="s">
        <v>76</v>
      </c>
      <c r="AF272" s="20" t="s">
        <v>76</v>
      </c>
      <c r="AG272" s="20" t="s">
        <v>76</v>
      </c>
      <c r="AH272" s="20" t="s">
        <v>76</v>
      </c>
      <c r="AI272" s="20" t="s">
        <v>76</v>
      </c>
      <c r="AJ272" s="20" t="s">
        <v>76</v>
      </c>
      <c r="AK272" s="20" t="s">
        <v>76</v>
      </c>
      <c r="AL272" s="20" t="s">
        <v>76</v>
      </c>
      <c r="AM272" s="20" t="s">
        <v>76</v>
      </c>
      <c r="AN272" s="20" t="s">
        <v>76</v>
      </c>
      <c r="AO272" s="20" t="s">
        <v>76</v>
      </c>
      <c r="AP272" s="20" t="s">
        <v>76</v>
      </c>
      <c r="AQ272" s="20" t="s">
        <v>76</v>
      </c>
      <c r="AR272" s="20" t="s">
        <v>76</v>
      </c>
      <c r="AS272" s="20" t="s">
        <v>76</v>
      </c>
      <c r="AT272" s="20" t="s">
        <v>76</v>
      </c>
      <c r="AU272" s="20" t="s">
        <v>76</v>
      </c>
      <c r="AV272" s="20" t="s">
        <v>76</v>
      </c>
      <c r="AW272" s="20" t="s">
        <v>76</v>
      </c>
      <c r="AX272" s="20" t="s">
        <v>76</v>
      </c>
      <c r="AY272" s="20" t="s">
        <v>76</v>
      </c>
      <c r="AZ272" s="20" t="s">
        <v>76</v>
      </c>
      <c r="BA272" s="20" t="s">
        <v>76</v>
      </c>
      <c r="BB272" s="20" t="s">
        <v>76</v>
      </c>
      <c r="BC272" s="20" t="s">
        <v>76</v>
      </c>
      <c r="BD272" s="20" t="s">
        <v>76</v>
      </c>
      <c r="BE272" s="20" t="s">
        <v>76</v>
      </c>
      <c r="BF272" s="11"/>
      <c r="BG272" s="22"/>
    </row>
    <row r="273" spans="1:265" x14ac:dyDescent="0.25">
      <c r="A273" s="23" t="s">
        <v>243</v>
      </c>
      <c r="B273" s="29" t="s">
        <v>244</v>
      </c>
      <c r="C273" s="25" t="s">
        <v>233</v>
      </c>
      <c r="D273" s="25" t="s">
        <v>204</v>
      </c>
      <c r="E273" s="25" t="s">
        <v>138</v>
      </c>
      <c r="F273" s="25" t="s">
        <v>18</v>
      </c>
      <c r="G273" s="19" t="s">
        <v>19</v>
      </c>
      <c r="H273" s="20">
        <v>26121.06</v>
      </c>
      <c r="I273" s="20"/>
      <c r="J273" s="20"/>
      <c r="K273" s="20">
        <v>24579</v>
      </c>
      <c r="L273" s="20">
        <v>32815</v>
      </c>
      <c r="M273" s="20">
        <v>32556</v>
      </c>
      <c r="N273" s="20">
        <v>29580</v>
      </c>
      <c r="O273" s="20">
        <v>35195</v>
      </c>
      <c r="P273" s="20">
        <v>52056</v>
      </c>
      <c r="Q273" s="20">
        <v>38919</v>
      </c>
      <c r="R273" s="20">
        <v>67953</v>
      </c>
      <c r="S273" s="20">
        <v>62688</v>
      </c>
      <c r="T273" s="20">
        <v>59186</v>
      </c>
      <c r="U273" s="20">
        <v>84903</v>
      </c>
      <c r="V273" s="20">
        <v>97036</v>
      </c>
      <c r="W273" s="20">
        <v>91461</v>
      </c>
      <c r="X273" s="20">
        <v>86454</v>
      </c>
      <c r="Y273" s="20">
        <v>71589</v>
      </c>
      <c r="Z273" s="20">
        <v>80639</v>
      </c>
      <c r="AA273" s="20">
        <v>117858</v>
      </c>
      <c r="AB273" s="20">
        <v>96526</v>
      </c>
      <c r="AC273" s="20">
        <v>103909</v>
      </c>
      <c r="AD273" s="20">
        <v>113643.98</v>
      </c>
      <c r="AE273" s="20">
        <v>96215.82</v>
      </c>
      <c r="AF273" s="20">
        <v>142694.70000000001</v>
      </c>
      <c r="AG273" s="20">
        <v>115919.49</v>
      </c>
      <c r="AH273" s="20">
        <v>98906.82</v>
      </c>
      <c r="AI273" s="20">
        <v>89035.14</v>
      </c>
      <c r="AJ273" s="20">
        <v>73808.62</v>
      </c>
      <c r="AK273" s="20">
        <v>81870.33</v>
      </c>
      <c r="AL273" s="20">
        <v>86462.13</v>
      </c>
      <c r="AM273" s="20">
        <v>112827.73</v>
      </c>
      <c r="AN273" s="20">
        <v>88500.83</v>
      </c>
      <c r="AO273" s="20">
        <v>74931.509999999995</v>
      </c>
      <c r="AP273" s="20">
        <v>112868.27</v>
      </c>
      <c r="AQ273" s="20">
        <v>89325.440000000002</v>
      </c>
      <c r="AR273" s="20">
        <v>80604.639999999999</v>
      </c>
      <c r="AS273" s="20">
        <v>82457.3</v>
      </c>
      <c r="AT273" s="20">
        <v>83939.89</v>
      </c>
      <c r="AU273" s="20">
        <v>67395.16</v>
      </c>
      <c r="AV273" s="20">
        <v>53978.01</v>
      </c>
      <c r="AW273" s="20">
        <v>65597.539999999994</v>
      </c>
      <c r="AX273" s="20">
        <v>52115.37</v>
      </c>
      <c r="AY273" s="20">
        <v>37374.68</v>
      </c>
      <c r="AZ273" s="20">
        <v>46062.57</v>
      </c>
      <c r="BA273" s="20">
        <v>39848.379999999997</v>
      </c>
      <c r="BB273" s="20">
        <v>38777.25</v>
      </c>
      <c r="BC273" s="20">
        <v>27001.53</v>
      </c>
      <c r="BD273" s="20">
        <v>24985.41</v>
      </c>
      <c r="BE273" s="20">
        <v>39534.449999999997</v>
      </c>
      <c r="BF273" s="11"/>
      <c r="BG273" s="22"/>
    </row>
    <row r="274" spans="1:265" x14ac:dyDescent="0.25">
      <c r="A274" s="23" t="s">
        <v>245</v>
      </c>
      <c r="B274" s="29" t="s">
        <v>246</v>
      </c>
      <c r="C274" s="25" t="s">
        <v>233</v>
      </c>
      <c r="D274" s="25" t="s">
        <v>247</v>
      </c>
      <c r="E274" s="25" t="s">
        <v>141</v>
      </c>
      <c r="F274" s="25" t="s">
        <v>18</v>
      </c>
      <c r="G274" s="19" t="s">
        <v>19</v>
      </c>
      <c r="H274" s="20">
        <v>23027</v>
      </c>
      <c r="I274" s="20"/>
      <c r="J274" s="20"/>
      <c r="K274" s="20">
        <v>22190</v>
      </c>
      <c r="L274" s="20">
        <v>24794</v>
      </c>
      <c r="M274" s="20">
        <v>24513</v>
      </c>
      <c r="N274" s="20">
        <v>27032</v>
      </c>
      <c r="O274" s="20">
        <v>29494</v>
      </c>
      <c r="P274" s="20">
        <v>30757</v>
      </c>
      <c r="Q274" s="20">
        <v>31498</v>
      </c>
      <c r="R274" s="20">
        <v>33611</v>
      </c>
      <c r="S274" s="20">
        <v>37314</v>
      </c>
      <c r="T274" s="20">
        <v>38802</v>
      </c>
      <c r="U274" s="20">
        <v>45519</v>
      </c>
      <c r="V274" s="20">
        <v>47628</v>
      </c>
      <c r="W274" s="20">
        <v>51733</v>
      </c>
      <c r="X274" s="20">
        <v>52282</v>
      </c>
      <c r="Y274" s="20">
        <v>49546</v>
      </c>
      <c r="Z274" s="20">
        <v>51511</v>
      </c>
      <c r="AA274" s="20">
        <v>58761</v>
      </c>
      <c r="AB274" s="20">
        <v>58045</v>
      </c>
      <c r="AC274" s="20">
        <v>63734</v>
      </c>
      <c r="AD274" s="20">
        <v>60562.06</v>
      </c>
      <c r="AE274" s="20">
        <v>63232.12</v>
      </c>
      <c r="AF274" s="20">
        <v>68955.95</v>
      </c>
      <c r="AG274" s="20">
        <v>62341.05</v>
      </c>
      <c r="AH274" s="20">
        <v>63170.57</v>
      </c>
      <c r="AI274" s="20">
        <v>59354.45</v>
      </c>
      <c r="AJ274" s="20">
        <v>55405.17</v>
      </c>
      <c r="AK274" s="20">
        <v>60967.41</v>
      </c>
      <c r="AL274" s="20">
        <v>59793.8</v>
      </c>
      <c r="AM274" s="20">
        <v>59782.13</v>
      </c>
      <c r="AN274" s="20">
        <v>58165.18</v>
      </c>
      <c r="AO274" s="20">
        <v>57864.12</v>
      </c>
      <c r="AP274" s="20">
        <v>58646.35</v>
      </c>
      <c r="AQ274" s="20">
        <v>54145.62</v>
      </c>
      <c r="AR274" s="20">
        <v>54983.23</v>
      </c>
      <c r="AS274" s="20">
        <v>57872.959999999999</v>
      </c>
      <c r="AT274" s="20">
        <v>69624.08</v>
      </c>
      <c r="AU274" s="20">
        <v>58435.72</v>
      </c>
      <c r="AV274" s="20">
        <v>60521.32</v>
      </c>
      <c r="AW274" s="20">
        <v>60636.2</v>
      </c>
      <c r="AX274" s="20">
        <v>48899.3</v>
      </c>
      <c r="AY274" s="20">
        <v>50098.13</v>
      </c>
      <c r="AZ274" s="20">
        <v>51508.89</v>
      </c>
      <c r="BA274" s="20">
        <v>51187.28</v>
      </c>
      <c r="BB274" s="20">
        <v>46930.5</v>
      </c>
      <c r="BC274" s="20">
        <v>43721.33</v>
      </c>
      <c r="BD274" s="20">
        <v>39763.96</v>
      </c>
      <c r="BE274" s="20">
        <v>48515.65</v>
      </c>
      <c r="BF274" s="11"/>
      <c r="BG274" s="22"/>
    </row>
    <row r="275" spans="1:265" x14ac:dyDescent="0.25">
      <c r="A275" s="13" t="s">
        <v>248</v>
      </c>
      <c r="B275" s="33" t="s">
        <v>249</v>
      </c>
      <c r="C275" s="18"/>
      <c r="D275" s="18"/>
      <c r="E275" s="18"/>
      <c r="F275" s="18"/>
      <c r="G275" s="19"/>
      <c r="H275" s="20" t="s">
        <v>76</v>
      </c>
      <c r="I275" s="20"/>
      <c r="J275" s="20"/>
      <c r="K275" s="20" t="s">
        <v>76</v>
      </c>
      <c r="L275" s="20" t="s">
        <v>76</v>
      </c>
      <c r="M275" s="20" t="s">
        <v>76</v>
      </c>
      <c r="N275" s="20" t="s">
        <v>76</v>
      </c>
      <c r="O275" s="20" t="s">
        <v>76</v>
      </c>
      <c r="P275" s="20" t="s">
        <v>76</v>
      </c>
      <c r="Q275" s="20" t="s">
        <v>76</v>
      </c>
      <c r="R275" s="20" t="s">
        <v>76</v>
      </c>
      <c r="S275" s="20" t="s">
        <v>76</v>
      </c>
      <c r="T275" s="20" t="s">
        <v>76</v>
      </c>
      <c r="U275" s="20" t="s">
        <v>76</v>
      </c>
      <c r="V275" s="20" t="s">
        <v>76</v>
      </c>
      <c r="W275" s="20" t="s">
        <v>76</v>
      </c>
      <c r="X275" s="20" t="s">
        <v>76</v>
      </c>
      <c r="Y275" s="20" t="s">
        <v>76</v>
      </c>
      <c r="Z275" s="20" t="s">
        <v>76</v>
      </c>
      <c r="AA275" s="20" t="s">
        <v>76</v>
      </c>
      <c r="AB275" s="20" t="s">
        <v>76</v>
      </c>
      <c r="AC275" s="20" t="s">
        <v>76</v>
      </c>
      <c r="AD275" s="20" t="s">
        <v>76</v>
      </c>
      <c r="AE275" s="20" t="s">
        <v>76</v>
      </c>
      <c r="AF275" s="20" t="s">
        <v>76</v>
      </c>
      <c r="AG275" s="20" t="s">
        <v>76</v>
      </c>
      <c r="AH275" s="20" t="s">
        <v>76</v>
      </c>
      <c r="AI275" s="20" t="s">
        <v>76</v>
      </c>
      <c r="AJ275" s="20" t="s">
        <v>76</v>
      </c>
      <c r="AK275" s="20" t="s">
        <v>76</v>
      </c>
      <c r="AL275" s="20" t="s">
        <v>76</v>
      </c>
      <c r="AM275" s="20" t="s">
        <v>76</v>
      </c>
      <c r="AN275" s="20" t="s">
        <v>76</v>
      </c>
      <c r="AO275" s="20" t="s">
        <v>76</v>
      </c>
      <c r="AP275" s="20" t="s">
        <v>76</v>
      </c>
      <c r="AQ275" s="20" t="s">
        <v>76</v>
      </c>
      <c r="AR275" s="20" t="s">
        <v>76</v>
      </c>
      <c r="AS275" s="20" t="s">
        <v>76</v>
      </c>
      <c r="AT275" s="20" t="s">
        <v>76</v>
      </c>
      <c r="AU275" s="20" t="s">
        <v>76</v>
      </c>
      <c r="AV275" s="20" t="s">
        <v>76</v>
      </c>
      <c r="AW275" s="20" t="s">
        <v>76</v>
      </c>
      <c r="AX275" s="20" t="s">
        <v>76</v>
      </c>
      <c r="AY275" s="20" t="s">
        <v>76</v>
      </c>
      <c r="AZ275" s="20" t="s">
        <v>76</v>
      </c>
      <c r="BA275" s="20" t="s">
        <v>76</v>
      </c>
      <c r="BB275" s="20" t="s">
        <v>76</v>
      </c>
      <c r="BC275" s="20" t="s">
        <v>76</v>
      </c>
      <c r="BD275" s="20" t="s">
        <v>76</v>
      </c>
      <c r="BE275" s="20" t="s">
        <v>76</v>
      </c>
      <c r="BF275" s="11"/>
      <c r="BG275" s="12"/>
    </row>
    <row r="276" spans="1:265" x14ac:dyDescent="0.25">
      <c r="A276" s="16" t="s">
        <v>224</v>
      </c>
      <c r="B276" s="29" t="s">
        <v>225</v>
      </c>
      <c r="C276" s="18"/>
      <c r="D276" s="18"/>
      <c r="E276" s="18"/>
      <c r="F276" s="18"/>
      <c r="G276" s="19"/>
      <c r="H276" s="20" t="s">
        <v>76</v>
      </c>
      <c r="I276" s="20"/>
      <c r="J276" s="20"/>
      <c r="K276" s="20" t="s">
        <v>76</v>
      </c>
      <c r="L276" s="20" t="s">
        <v>76</v>
      </c>
      <c r="M276" s="20" t="s">
        <v>76</v>
      </c>
      <c r="N276" s="20" t="s">
        <v>76</v>
      </c>
      <c r="O276" s="20" t="s">
        <v>76</v>
      </c>
      <c r="P276" s="20" t="s">
        <v>76</v>
      </c>
      <c r="Q276" s="20" t="s">
        <v>76</v>
      </c>
      <c r="R276" s="20" t="s">
        <v>76</v>
      </c>
      <c r="S276" s="20" t="s">
        <v>76</v>
      </c>
      <c r="T276" s="20" t="s">
        <v>76</v>
      </c>
      <c r="U276" s="20" t="s">
        <v>76</v>
      </c>
      <c r="V276" s="20" t="s">
        <v>76</v>
      </c>
      <c r="W276" s="20" t="s">
        <v>76</v>
      </c>
      <c r="X276" s="20" t="s">
        <v>76</v>
      </c>
      <c r="Y276" s="20" t="s">
        <v>76</v>
      </c>
      <c r="Z276" s="20" t="s">
        <v>76</v>
      </c>
      <c r="AA276" s="20" t="s">
        <v>76</v>
      </c>
      <c r="AB276" s="20" t="s">
        <v>76</v>
      </c>
      <c r="AC276" s="20" t="s">
        <v>76</v>
      </c>
      <c r="AD276" s="20" t="s">
        <v>76</v>
      </c>
      <c r="AE276" s="20" t="s">
        <v>76</v>
      </c>
      <c r="AF276" s="20" t="s">
        <v>76</v>
      </c>
      <c r="AG276" s="20" t="s">
        <v>76</v>
      </c>
      <c r="AH276" s="20" t="s">
        <v>76</v>
      </c>
      <c r="AI276" s="20" t="s">
        <v>76</v>
      </c>
      <c r="AJ276" s="20" t="s">
        <v>76</v>
      </c>
      <c r="AK276" s="20" t="s">
        <v>76</v>
      </c>
      <c r="AL276" s="20" t="s">
        <v>76</v>
      </c>
      <c r="AM276" s="20" t="s">
        <v>76</v>
      </c>
      <c r="AN276" s="20" t="s">
        <v>76</v>
      </c>
      <c r="AO276" s="20" t="s">
        <v>76</v>
      </c>
      <c r="AP276" s="20" t="s">
        <v>76</v>
      </c>
      <c r="AQ276" s="20" t="s">
        <v>76</v>
      </c>
      <c r="AR276" s="20" t="s">
        <v>76</v>
      </c>
      <c r="AS276" s="20" t="s">
        <v>76</v>
      </c>
      <c r="AT276" s="20" t="s">
        <v>76</v>
      </c>
      <c r="AU276" s="20" t="s">
        <v>76</v>
      </c>
      <c r="AV276" s="20" t="s">
        <v>76</v>
      </c>
      <c r="AW276" s="20" t="s">
        <v>76</v>
      </c>
      <c r="AX276" s="20" t="s">
        <v>76</v>
      </c>
      <c r="AY276" s="20" t="s">
        <v>76</v>
      </c>
      <c r="AZ276" s="20" t="s">
        <v>76</v>
      </c>
      <c r="BA276" s="20" t="s">
        <v>76</v>
      </c>
      <c r="BB276" s="20" t="s">
        <v>76</v>
      </c>
      <c r="BC276" s="20" t="s">
        <v>76</v>
      </c>
      <c r="BD276" s="20" t="s">
        <v>76</v>
      </c>
      <c r="BE276" s="20" t="s">
        <v>76</v>
      </c>
      <c r="BF276" s="11"/>
      <c r="BG276" s="22"/>
    </row>
    <row r="277" spans="1:265" x14ac:dyDescent="0.25">
      <c r="A277" s="23" t="s">
        <v>102</v>
      </c>
      <c r="B277" s="29" t="s">
        <v>103</v>
      </c>
      <c r="C277" s="25" t="s">
        <v>250</v>
      </c>
      <c r="D277" s="25" t="s">
        <v>227</v>
      </c>
      <c r="E277" s="25" t="s">
        <v>104</v>
      </c>
      <c r="F277" s="25" t="s">
        <v>18</v>
      </c>
      <c r="G277" s="19" t="s">
        <v>19</v>
      </c>
      <c r="H277" s="20">
        <v>0</v>
      </c>
      <c r="I277" s="20"/>
      <c r="J277" s="20"/>
      <c r="K277" s="20">
        <v>0</v>
      </c>
      <c r="L277" s="20">
        <v>0</v>
      </c>
      <c r="M277" s="20">
        <v>0</v>
      </c>
      <c r="N277" s="20">
        <v>0</v>
      </c>
      <c r="O277" s="20">
        <v>0</v>
      </c>
      <c r="P277" s="20">
        <v>0</v>
      </c>
      <c r="Q277" s="20">
        <v>0</v>
      </c>
      <c r="R277" s="20">
        <v>0</v>
      </c>
      <c r="S277" s="20">
        <v>0</v>
      </c>
      <c r="T277" s="20">
        <v>0</v>
      </c>
      <c r="U277" s="20">
        <v>0</v>
      </c>
      <c r="V277" s="20">
        <v>-4</v>
      </c>
      <c r="W277" s="20">
        <v>-4</v>
      </c>
      <c r="X277" s="20">
        <v>-15</v>
      </c>
      <c r="Y277" s="20">
        <v>-15</v>
      </c>
      <c r="Z277" s="20">
        <v>-15</v>
      </c>
      <c r="AA277" s="20">
        <v>-15</v>
      </c>
      <c r="AB277" s="20">
        <v>-15</v>
      </c>
      <c r="AC277" s="20">
        <v>-36</v>
      </c>
      <c r="AD277" s="20">
        <v>-78.91</v>
      </c>
      <c r="AE277" s="20">
        <v>-94.78</v>
      </c>
      <c r="AF277" s="20">
        <v>-79.510000000000005</v>
      </c>
      <c r="AG277" s="20">
        <v>-75.72</v>
      </c>
      <c r="AH277" s="20">
        <v>-104</v>
      </c>
      <c r="AI277" s="20">
        <v>-95.34</v>
      </c>
      <c r="AJ277" s="20">
        <v>-98.76</v>
      </c>
      <c r="AK277" s="20">
        <v>-268.16000000000003</v>
      </c>
      <c r="AL277" s="20">
        <v>-160</v>
      </c>
      <c r="AM277" s="20">
        <v>-41.75</v>
      </c>
      <c r="AN277" s="20">
        <v>-85.04</v>
      </c>
      <c r="AO277" s="20">
        <v>-56.62</v>
      </c>
      <c r="AP277" s="20">
        <v>-51.17</v>
      </c>
      <c r="AQ277" s="20">
        <v>-65.209999999999994</v>
      </c>
      <c r="AR277" s="20">
        <v>-117.66</v>
      </c>
      <c r="AS277" s="20">
        <v>-94.5</v>
      </c>
      <c r="AT277" s="20">
        <v>-74.62</v>
      </c>
      <c r="AU277" s="20">
        <v>-64.540000000000006</v>
      </c>
      <c r="AV277" s="20">
        <v>-33.58</v>
      </c>
      <c r="AW277" s="20">
        <v>-27.27</v>
      </c>
      <c r="AX277" s="20">
        <v>-47.7</v>
      </c>
      <c r="AY277" s="20">
        <v>-10.36</v>
      </c>
      <c r="AZ277" s="20">
        <v>-8.75</v>
      </c>
      <c r="BA277" s="20">
        <v>-9.4700000000000006</v>
      </c>
      <c r="BB277" s="20">
        <v>-13.13</v>
      </c>
      <c r="BC277" s="20">
        <v>-25.14</v>
      </c>
      <c r="BD277" s="20">
        <v>-19.53</v>
      </c>
      <c r="BE277" s="20">
        <v>-26.38</v>
      </c>
      <c r="BF277" s="11"/>
      <c r="BG277" s="22"/>
    </row>
    <row r="278" spans="1:265" x14ac:dyDescent="0.25">
      <c r="A278" s="23" t="s">
        <v>105</v>
      </c>
      <c r="B278" s="29" t="s">
        <v>106</v>
      </c>
      <c r="C278" s="25" t="s">
        <v>250</v>
      </c>
      <c r="D278" s="25" t="s">
        <v>227</v>
      </c>
      <c r="E278" s="25" t="s">
        <v>107</v>
      </c>
      <c r="F278" s="25" t="s">
        <v>18</v>
      </c>
      <c r="G278" s="19" t="s">
        <v>19</v>
      </c>
      <c r="H278" s="20">
        <v>0</v>
      </c>
      <c r="I278" s="20"/>
      <c r="J278" s="20"/>
      <c r="K278" s="20">
        <v>0</v>
      </c>
      <c r="L278" s="20">
        <v>0</v>
      </c>
      <c r="M278" s="20">
        <v>0</v>
      </c>
      <c r="N278" s="20">
        <v>0</v>
      </c>
      <c r="O278" s="20">
        <v>0</v>
      </c>
      <c r="P278" s="20">
        <v>0</v>
      </c>
      <c r="Q278" s="20">
        <v>0</v>
      </c>
      <c r="R278" s="20">
        <v>0</v>
      </c>
      <c r="S278" s="20">
        <v>0</v>
      </c>
      <c r="T278" s="20">
        <v>0</v>
      </c>
      <c r="U278" s="20">
        <v>0</v>
      </c>
      <c r="V278" s="20">
        <v>-4</v>
      </c>
      <c r="W278" s="20">
        <v>-15</v>
      </c>
      <c r="X278" s="20">
        <v>-15</v>
      </c>
      <c r="Y278" s="20">
        <v>-15</v>
      </c>
      <c r="Z278" s="20">
        <v>-15</v>
      </c>
      <c r="AA278" s="20">
        <v>-15</v>
      </c>
      <c r="AB278" s="20">
        <v>-15</v>
      </c>
      <c r="AC278" s="20">
        <v>-151</v>
      </c>
      <c r="AD278" s="20">
        <v>-57.74</v>
      </c>
      <c r="AE278" s="20">
        <v>-5.23</v>
      </c>
      <c r="AF278" s="20">
        <v>-0.99</v>
      </c>
      <c r="AG278" s="20">
        <v>-0.87</v>
      </c>
      <c r="AH278" s="20">
        <v>-0.52</v>
      </c>
      <c r="AI278" s="20">
        <v>0</v>
      </c>
      <c r="AJ278" s="20">
        <v>0</v>
      </c>
      <c r="AK278" s="20">
        <v>0</v>
      </c>
      <c r="AL278" s="20">
        <v>-67.97</v>
      </c>
      <c r="AM278" s="20">
        <v>-36.229999999999997</v>
      </c>
      <c r="AN278" s="20">
        <v>-27.78</v>
      </c>
      <c r="AO278" s="20">
        <v>-25.49</v>
      </c>
      <c r="AP278" s="20">
        <v>-35.99</v>
      </c>
      <c r="AQ278" s="20">
        <v>-30.17</v>
      </c>
      <c r="AR278" s="20">
        <v>-35.04</v>
      </c>
      <c r="AS278" s="20">
        <v>-6.83</v>
      </c>
      <c r="AT278" s="20">
        <v>-3.74</v>
      </c>
      <c r="AU278" s="20">
        <v>-2.2599999999999998</v>
      </c>
      <c r="AV278" s="20">
        <v>-0.59</v>
      </c>
      <c r="AW278" s="20">
        <v>-19.18</v>
      </c>
      <c r="AX278" s="20">
        <v>-8.11</v>
      </c>
      <c r="AY278" s="20">
        <v>-0.83</v>
      </c>
      <c r="AZ278" s="20">
        <v>-0.71</v>
      </c>
      <c r="BA278" s="20">
        <v>-0.46</v>
      </c>
      <c r="BB278" s="20">
        <v>-0.59</v>
      </c>
      <c r="BC278" s="20">
        <v>-0.81</v>
      </c>
      <c r="BD278" s="20">
        <v>-0.54</v>
      </c>
      <c r="BE278" s="20">
        <v>-0.59</v>
      </c>
      <c r="BF278" s="11"/>
      <c r="BG278" s="22"/>
    </row>
    <row r="279" spans="1:265" x14ac:dyDescent="0.25">
      <c r="A279" s="23" t="s">
        <v>23</v>
      </c>
      <c r="B279" s="29" t="s">
        <v>24</v>
      </c>
      <c r="C279" s="25" t="s">
        <v>250</v>
      </c>
      <c r="D279" s="25" t="s">
        <v>227</v>
      </c>
      <c r="E279" s="25" t="s">
        <v>25</v>
      </c>
      <c r="F279" s="25" t="s">
        <v>18</v>
      </c>
      <c r="G279" s="19" t="s">
        <v>19</v>
      </c>
      <c r="H279" s="20">
        <v>0</v>
      </c>
      <c r="I279" s="20"/>
      <c r="J279" s="20"/>
      <c r="K279" s="20">
        <v>0</v>
      </c>
      <c r="L279" s="20">
        <v>0</v>
      </c>
      <c r="M279" s="20">
        <v>0</v>
      </c>
      <c r="N279" s="20">
        <v>0</v>
      </c>
      <c r="O279" s="20">
        <v>0</v>
      </c>
      <c r="P279" s="20">
        <v>0</v>
      </c>
      <c r="Q279" s="20">
        <v>0</v>
      </c>
      <c r="R279" s="20">
        <v>0</v>
      </c>
      <c r="S279" s="20">
        <v>0</v>
      </c>
      <c r="T279" s="20">
        <v>0</v>
      </c>
      <c r="U279" s="20">
        <v>0</v>
      </c>
      <c r="V279" s="20">
        <v>0</v>
      </c>
      <c r="W279" s="20">
        <v>0</v>
      </c>
      <c r="X279" s="20">
        <v>-675</v>
      </c>
      <c r="Y279" s="20">
        <v>-1026</v>
      </c>
      <c r="Z279" s="20">
        <v>-2030</v>
      </c>
      <c r="AA279" s="20">
        <v>-2959</v>
      </c>
      <c r="AB279" s="20">
        <v>-5426</v>
      </c>
      <c r="AC279" s="20">
        <v>-8821</v>
      </c>
      <c r="AD279" s="20">
        <v>-13013.93</v>
      </c>
      <c r="AE279" s="20">
        <v>-20002.28</v>
      </c>
      <c r="AF279" s="20">
        <v>-29684.65</v>
      </c>
      <c r="AG279" s="20">
        <v>-33115.01</v>
      </c>
      <c r="AH279" s="20">
        <v>-36086.82</v>
      </c>
      <c r="AI279" s="20">
        <v>-36650.370000000003</v>
      </c>
      <c r="AJ279" s="20">
        <v>-35266.559999999998</v>
      </c>
      <c r="AK279" s="20">
        <v>-37434.120000000003</v>
      </c>
      <c r="AL279" s="20">
        <v>-36393.519999999997</v>
      </c>
      <c r="AM279" s="20">
        <v>-34815.97</v>
      </c>
      <c r="AN279" s="20">
        <v>-35550.629999999997</v>
      </c>
      <c r="AO279" s="20">
        <v>-31478.3</v>
      </c>
      <c r="AP279" s="20">
        <v>-29087.25</v>
      </c>
      <c r="AQ279" s="20">
        <v>-24350.51</v>
      </c>
      <c r="AR279" s="20">
        <v>-24942.37</v>
      </c>
      <c r="AS279" s="20">
        <v>-22175.98</v>
      </c>
      <c r="AT279" s="20">
        <v>-27511.439999999999</v>
      </c>
      <c r="AU279" s="20">
        <v>-22439.73</v>
      </c>
      <c r="AV279" s="20">
        <v>-14719.8</v>
      </c>
      <c r="AW279" s="20">
        <v>-12016.53</v>
      </c>
      <c r="AX279" s="20">
        <v>-5898.98</v>
      </c>
      <c r="AY279" s="20">
        <v>-4064.84</v>
      </c>
      <c r="AZ279" s="20">
        <v>-6737.93</v>
      </c>
      <c r="BA279" s="20">
        <v>-6943.5</v>
      </c>
      <c r="BB279" s="20">
        <v>-8329.02</v>
      </c>
      <c r="BC279" s="20">
        <v>-8049.26</v>
      </c>
      <c r="BD279" s="20">
        <v>-4215.1099999999997</v>
      </c>
      <c r="BE279" s="20">
        <v>-5752.85</v>
      </c>
      <c r="BF279" s="11"/>
      <c r="BG279" s="22"/>
    </row>
    <row r="280" spans="1:265" x14ac:dyDescent="0.25">
      <c r="A280" s="23" t="s">
        <v>123</v>
      </c>
      <c r="B280" s="29" t="s">
        <v>124</v>
      </c>
      <c r="C280" s="25" t="s">
        <v>250</v>
      </c>
      <c r="D280" s="25" t="s">
        <v>227</v>
      </c>
      <c r="E280" s="25" t="s">
        <v>125</v>
      </c>
      <c r="F280" s="25" t="s">
        <v>18</v>
      </c>
      <c r="G280" s="19" t="s">
        <v>19</v>
      </c>
      <c r="H280" s="20">
        <v>0</v>
      </c>
      <c r="I280" s="20"/>
      <c r="J280" s="20"/>
      <c r="K280" s="20">
        <v>0</v>
      </c>
      <c r="L280" s="20">
        <v>0</v>
      </c>
      <c r="M280" s="20">
        <v>0</v>
      </c>
      <c r="N280" s="20">
        <v>0</v>
      </c>
      <c r="O280" s="20">
        <v>0</v>
      </c>
      <c r="P280" s="20">
        <v>0</v>
      </c>
      <c r="Q280" s="20">
        <v>0</v>
      </c>
      <c r="R280" s="20">
        <v>0</v>
      </c>
      <c r="S280" s="20">
        <v>0</v>
      </c>
      <c r="T280" s="20">
        <v>0</v>
      </c>
      <c r="U280" s="20">
        <v>0</v>
      </c>
      <c r="V280" s="20">
        <v>-63</v>
      </c>
      <c r="W280" s="20">
        <v>-290</v>
      </c>
      <c r="X280" s="20">
        <v>-255</v>
      </c>
      <c r="Y280" s="20">
        <v>-287</v>
      </c>
      <c r="Z280" s="20">
        <v>-634</v>
      </c>
      <c r="AA280" s="20">
        <v>-1014</v>
      </c>
      <c r="AB280" s="20">
        <v>-903</v>
      </c>
      <c r="AC280" s="20">
        <v>-985</v>
      </c>
      <c r="AD280" s="20">
        <v>-2177.6999999999998</v>
      </c>
      <c r="AE280" s="20">
        <v>-831.08</v>
      </c>
      <c r="AF280" s="20">
        <v>-834.38</v>
      </c>
      <c r="AG280" s="20">
        <v>-614.80999999999995</v>
      </c>
      <c r="AH280" s="20">
        <v>-595.78</v>
      </c>
      <c r="AI280" s="20">
        <v>-581.29999999999995</v>
      </c>
      <c r="AJ280" s="20">
        <v>-551.29</v>
      </c>
      <c r="AK280" s="20">
        <v>-681.03</v>
      </c>
      <c r="AL280" s="20">
        <v>-663.65</v>
      </c>
      <c r="AM280" s="20">
        <v>-608.55999999999995</v>
      </c>
      <c r="AN280" s="20">
        <v>-740.81</v>
      </c>
      <c r="AO280" s="20">
        <v>-691.75</v>
      </c>
      <c r="AP280" s="20">
        <v>-433.69</v>
      </c>
      <c r="AQ280" s="20">
        <v>-369.79</v>
      </c>
      <c r="AR280" s="20">
        <v>-407.13</v>
      </c>
      <c r="AS280" s="20">
        <v>-310.63</v>
      </c>
      <c r="AT280" s="20">
        <v>-379.43</v>
      </c>
      <c r="AU280" s="20">
        <v>-311.61</v>
      </c>
      <c r="AV280" s="20">
        <v>-366.15</v>
      </c>
      <c r="AW280" s="20">
        <v>-383.91</v>
      </c>
      <c r="AX280" s="20">
        <v>-221.11</v>
      </c>
      <c r="AY280" s="20">
        <v>-231.2</v>
      </c>
      <c r="AZ280" s="20">
        <v>-270.45999999999998</v>
      </c>
      <c r="BA280" s="20">
        <v>-266.58</v>
      </c>
      <c r="BB280" s="20">
        <v>-24.82</v>
      </c>
      <c r="BC280" s="20">
        <v>0</v>
      </c>
      <c r="BD280" s="20">
        <v>0</v>
      </c>
      <c r="BE280" s="20">
        <v>0</v>
      </c>
      <c r="BF280" s="11"/>
      <c r="BG280" s="22"/>
    </row>
    <row r="281" spans="1:265" x14ac:dyDescent="0.25">
      <c r="A281" s="23" t="s">
        <v>38</v>
      </c>
      <c r="B281" s="29" t="s">
        <v>39</v>
      </c>
      <c r="C281" s="25" t="s">
        <v>250</v>
      </c>
      <c r="D281" s="25" t="s">
        <v>227</v>
      </c>
      <c r="E281" s="25" t="s">
        <v>40</v>
      </c>
      <c r="F281" s="25" t="s">
        <v>18</v>
      </c>
      <c r="G281" s="19" t="s">
        <v>19</v>
      </c>
      <c r="H281" s="20">
        <v>0</v>
      </c>
      <c r="I281" s="20"/>
      <c r="J281" s="20"/>
      <c r="K281" s="20">
        <v>0</v>
      </c>
      <c r="L281" s="20">
        <v>0</v>
      </c>
      <c r="M281" s="20">
        <v>0</v>
      </c>
      <c r="N281" s="20">
        <v>0</v>
      </c>
      <c r="O281" s="20">
        <v>0</v>
      </c>
      <c r="P281" s="20">
        <v>0</v>
      </c>
      <c r="Q281" s="20">
        <v>0</v>
      </c>
      <c r="R281" s="20">
        <v>0</v>
      </c>
      <c r="S281" s="20">
        <v>0</v>
      </c>
      <c r="T281" s="20">
        <v>0</v>
      </c>
      <c r="U281" s="20">
        <v>0</v>
      </c>
      <c r="V281" s="20">
        <v>0</v>
      </c>
      <c r="W281" s="20">
        <v>0</v>
      </c>
      <c r="X281" s="20">
        <v>0</v>
      </c>
      <c r="Y281" s="20">
        <v>0</v>
      </c>
      <c r="Z281" s="20">
        <v>-181</v>
      </c>
      <c r="AA281" s="20">
        <v>-434</v>
      </c>
      <c r="AB281" s="20">
        <v>-836</v>
      </c>
      <c r="AC281" s="20">
        <v>-931</v>
      </c>
      <c r="AD281" s="20">
        <v>-900.1</v>
      </c>
      <c r="AE281" s="20">
        <v>-1420</v>
      </c>
      <c r="AF281" s="20">
        <v>-1743.16</v>
      </c>
      <c r="AG281" s="20">
        <v>-1820.34</v>
      </c>
      <c r="AH281" s="20">
        <v>-1814.02</v>
      </c>
      <c r="AI281" s="20">
        <v>-1759.52</v>
      </c>
      <c r="AJ281" s="20">
        <v>-2019.94</v>
      </c>
      <c r="AK281" s="20">
        <v>-2271.7199999999998</v>
      </c>
      <c r="AL281" s="20">
        <v>-2077.0100000000002</v>
      </c>
      <c r="AM281" s="20">
        <v>-2213.8000000000002</v>
      </c>
      <c r="AN281" s="20">
        <v>-2323.9299999999998</v>
      </c>
      <c r="AO281" s="20">
        <v>-2277.34</v>
      </c>
      <c r="AP281" s="20">
        <v>-2145.33</v>
      </c>
      <c r="AQ281" s="20">
        <v>-2142.44</v>
      </c>
      <c r="AR281" s="20">
        <v>-2109.2600000000002</v>
      </c>
      <c r="AS281" s="20">
        <v>-2142.96</v>
      </c>
      <c r="AT281" s="20">
        <v>-2424</v>
      </c>
      <c r="AU281" s="20">
        <v>-2193.79</v>
      </c>
      <c r="AV281" s="20">
        <v>-2149.65</v>
      </c>
      <c r="AW281" s="20">
        <v>-2134.2600000000002</v>
      </c>
      <c r="AX281" s="20">
        <v>-1740.56</v>
      </c>
      <c r="AY281" s="20">
        <v>-1932.27</v>
      </c>
      <c r="AZ281" s="20">
        <v>-2021.17</v>
      </c>
      <c r="BA281" s="20">
        <v>-2793.31</v>
      </c>
      <c r="BB281" s="20">
        <v>-2222.4499999999998</v>
      </c>
      <c r="BC281" s="20">
        <v>-2446</v>
      </c>
      <c r="BD281" s="20">
        <v>-2728.11</v>
      </c>
      <c r="BE281" s="20">
        <v>-2861.75</v>
      </c>
      <c r="BF281" s="11"/>
      <c r="BG281" s="22"/>
    </row>
    <row r="282" spans="1:265" x14ac:dyDescent="0.25">
      <c r="A282" s="23" t="s">
        <v>41</v>
      </c>
      <c r="B282" s="29" t="s">
        <v>42</v>
      </c>
      <c r="C282" s="25" t="s">
        <v>250</v>
      </c>
      <c r="D282" s="25" t="s">
        <v>227</v>
      </c>
      <c r="E282" s="25" t="s">
        <v>43</v>
      </c>
      <c r="F282" s="25" t="s">
        <v>18</v>
      </c>
      <c r="G282" s="19" t="s">
        <v>19</v>
      </c>
      <c r="H282" s="20">
        <v>0</v>
      </c>
      <c r="I282" s="20"/>
      <c r="J282" s="20"/>
      <c r="K282" s="20">
        <v>0</v>
      </c>
      <c r="L282" s="20">
        <v>0</v>
      </c>
      <c r="M282" s="20">
        <v>0</v>
      </c>
      <c r="N282" s="20">
        <v>0</v>
      </c>
      <c r="O282" s="20">
        <v>0</v>
      </c>
      <c r="P282" s="20">
        <v>0</v>
      </c>
      <c r="Q282" s="20">
        <v>0</v>
      </c>
      <c r="R282" s="20">
        <v>0</v>
      </c>
      <c r="S282" s="20">
        <v>0</v>
      </c>
      <c r="T282" s="20">
        <v>0</v>
      </c>
      <c r="U282" s="20">
        <v>0</v>
      </c>
      <c r="V282" s="20">
        <v>0</v>
      </c>
      <c r="W282" s="20">
        <v>0</v>
      </c>
      <c r="X282" s="20">
        <v>0</v>
      </c>
      <c r="Y282" s="20">
        <v>0</v>
      </c>
      <c r="Z282" s="20">
        <v>0</v>
      </c>
      <c r="AA282" s="20">
        <v>0</v>
      </c>
      <c r="AB282" s="20">
        <v>-98</v>
      </c>
      <c r="AC282" s="20">
        <v>-234</v>
      </c>
      <c r="AD282" s="20">
        <v>-264.99</v>
      </c>
      <c r="AE282" s="20">
        <v>-149.9</v>
      </c>
      <c r="AF282" s="20">
        <v>-159.51</v>
      </c>
      <c r="AG282" s="20">
        <v>-188.27</v>
      </c>
      <c r="AH282" s="20">
        <v>-273.04000000000002</v>
      </c>
      <c r="AI282" s="20">
        <v>-388.65</v>
      </c>
      <c r="AJ282" s="20">
        <v>-469.07</v>
      </c>
      <c r="AK282" s="20">
        <v>-583.71</v>
      </c>
      <c r="AL282" s="20">
        <v>-683.36</v>
      </c>
      <c r="AM282" s="20">
        <v>-759.68</v>
      </c>
      <c r="AN282" s="20">
        <v>-609.34</v>
      </c>
      <c r="AO282" s="20">
        <v>-562.28</v>
      </c>
      <c r="AP282" s="20">
        <v>-641.91999999999996</v>
      </c>
      <c r="AQ282" s="20">
        <v>-619.17999999999995</v>
      </c>
      <c r="AR282" s="20">
        <v>-1449.1</v>
      </c>
      <c r="AS282" s="20">
        <v>-1894.31</v>
      </c>
      <c r="AT282" s="20">
        <v>-2073.86</v>
      </c>
      <c r="AU282" s="20">
        <v>-2135.02</v>
      </c>
      <c r="AV282" s="20">
        <v>-1853.75</v>
      </c>
      <c r="AW282" s="20">
        <v>-1738.91</v>
      </c>
      <c r="AX282" s="20">
        <v>-1850.87</v>
      </c>
      <c r="AY282" s="20">
        <v>-1315.56</v>
      </c>
      <c r="AZ282" s="20">
        <v>-2726.05</v>
      </c>
      <c r="BA282" s="20">
        <v>-3130.34</v>
      </c>
      <c r="BB282" s="20">
        <v>-3420.7</v>
      </c>
      <c r="BC282" s="20">
        <v>-3974.49</v>
      </c>
      <c r="BD282" s="20">
        <v>-3586.62</v>
      </c>
      <c r="BE282" s="20">
        <v>-3532.67</v>
      </c>
      <c r="BF282" s="11"/>
      <c r="BG282" s="22"/>
    </row>
    <row r="283" spans="1:265" x14ac:dyDescent="0.25">
      <c r="A283" s="23" t="s">
        <v>47</v>
      </c>
      <c r="B283" s="29" t="s">
        <v>48</v>
      </c>
      <c r="C283" s="25" t="s">
        <v>250</v>
      </c>
      <c r="D283" s="25" t="s">
        <v>227</v>
      </c>
      <c r="E283" s="25" t="s">
        <v>49</v>
      </c>
      <c r="F283" s="25" t="s">
        <v>18</v>
      </c>
      <c r="G283" s="19" t="s">
        <v>19</v>
      </c>
      <c r="H283" s="20">
        <v>0</v>
      </c>
      <c r="I283" s="20"/>
      <c r="J283" s="20"/>
      <c r="K283" s="20">
        <v>0</v>
      </c>
      <c r="L283" s="20">
        <v>0</v>
      </c>
      <c r="M283" s="20">
        <v>0</v>
      </c>
      <c r="N283" s="20">
        <v>0</v>
      </c>
      <c r="O283" s="20">
        <v>0</v>
      </c>
      <c r="P283" s="20">
        <v>0</v>
      </c>
      <c r="Q283" s="20">
        <v>0</v>
      </c>
      <c r="R283" s="20">
        <v>0</v>
      </c>
      <c r="S283" s="20">
        <v>0</v>
      </c>
      <c r="T283" s="20">
        <v>0</v>
      </c>
      <c r="U283" s="20">
        <v>0</v>
      </c>
      <c r="V283" s="20">
        <v>0</v>
      </c>
      <c r="W283" s="20">
        <v>0</v>
      </c>
      <c r="X283" s="20">
        <v>0</v>
      </c>
      <c r="Y283" s="20">
        <v>0</v>
      </c>
      <c r="Z283" s="20">
        <v>0</v>
      </c>
      <c r="AA283" s="20">
        <v>0</v>
      </c>
      <c r="AB283" s="20">
        <v>-20</v>
      </c>
      <c r="AC283" s="20">
        <v>-76</v>
      </c>
      <c r="AD283" s="20">
        <v>-127.78</v>
      </c>
      <c r="AE283" s="20">
        <v>-53.73</v>
      </c>
      <c r="AF283" s="20">
        <v>-42.09</v>
      </c>
      <c r="AG283" s="20">
        <v>-38.93</v>
      </c>
      <c r="AH283" s="20">
        <v>-23.37</v>
      </c>
      <c r="AI283" s="20">
        <v>-2.57</v>
      </c>
      <c r="AJ283" s="20">
        <v>-41.09</v>
      </c>
      <c r="AK283" s="20">
        <v>-16.3</v>
      </c>
      <c r="AL283" s="20">
        <v>-81.09</v>
      </c>
      <c r="AM283" s="20">
        <v>0</v>
      </c>
      <c r="AN283" s="20">
        <v>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-110.48</v>
      </c>
      <c r="AU283" s="20">
        <v>-144.72999999999999</v>
      </c>
      <c r="AV283" s="20">
        <v>-241.46</v>
      </c>
      <c r="AW283" s="20">
        <v>-241.76</v>
      </c>
      <c r="AX283" s="20">
        <v>-253.45</v>
      </c>
      <c r="AY283" s="20">
        <v>-297.01</v>
      </c>
      <c r="AZ283" s="20">
        <v>-307.7</v>
      </c>
      <c r="BA283" s="20">
        <v>-376.08</v>
      </c>
      <c r="BB283" s="20">
        <v>-328.45</v>
      </c>
      <c r="BC283" s="20">
        <v>-311.2</v>
      </c>
      <c r="BD283" s="20">
        <v>-326.89</v>
      </c>
      <c r="BE283" s="20">
        <v>-317.29000000000002</v>
      </c>
      <c r="BF283" s="11"/>
      <c r="BG283" s="22"/>
    </row>
    <row r="284" spans="1:265" x14ac:dyDescent="0.25">
      <c r="A284" s="23" t="s">
        <v>50</v>
      </c>
      <c r="B284" s="29" t="s">
        <v>51</v>
      </c>
      <c r="C284" s="25" t="s">
        <v>250</v>
      </c>
      <c r="D284" s="25" t="s">
        <v>227</v>
      </c>
      <c r="E284" s="25" t="s">
        <v>52</v>
      </c>
      <c r="F284" s="25" t="s">
        <v>18</v>
      </c>
      <c r="G284" s="19" t="s">
        <v>19</v>
      </c>
      <c r="H284" s="20">
        <v>0</v>
      </c>
      <c r="I284" s="20"/>
      <c r="J284" s="20"/>
      <c r="K284" s="20">
        <v>0</v>
      </c>
      <c r="L284" s="20">
        <v>0</v>
      </c>
      <c r="M284" s="20">
        <v>0</v>
      </c>
      <c r="N284" s="20">
        <v>0</v>
      </c>
      <c r="O284" s="20">
        <v>0</v>
      </c>
      <c r="P284" s="20">
        <v>0</v>
      </c>
      <c r="Q284" s="20">
        <v>0</v>
      </c>
      <c r="R284" s="20">
        <v>0</v>
      </c>
      <c r="S284" s="20">
        <v>0</v>
      </c>
      <c r="T284" s="20">
        <v>0</v>
      </c>
      <c r="U284" s="20">
        <v>0</v>
      </c>
      <c r="V284" s="20">
        <v>0</v>
      </c>
      <c r="W284" s="20">
        <v>0</v>
      </c>
      <c r="X284" s="20">
        <v>0</v>
      </c>
      <c r="Y284" s="20">
        <v>0</v>
      </c>
      <c r="Z284" s="20">
        <v>0</v>
      </c>
      <c r="AA284" s="20">
        <v>0</v>
      </c>
      <c r="AB284" s="20">
        <v>0</v>
      </c>
      <c r="AC284" s="20">
        <v>-39</v>
      </c>
      <c r="AD284" s="20">
        <v>-37.49</v>
      </c>
      <c r="AE284" s="20">
        <v>-26.31</v>
      </c>
      <c r="AF284" s="20">
        <v>0</v>
      </c>
      <c r="AG284" s="20">
        <v>-1.86</v>
      </c>
      <c r="AH284" s="20">
        <v>-218.06</v>
      </c>
      <c r="AI284" s="20">
        <v>-341.44</v>
      </c>
      <c r="AJ284" s="20">
        <v>-261.39</v>
      </c>
      <c r="AK284" s="20">
        <v>-267.18</v>
      </c>
      <c r="AL284" s="20">
        <v>-2023.77</v>
      </c>
      <c r="AM284" s="20">
        <v>-2056.9</v>
      </c>
      <c r="AN284" s="20">
        <v>-1970.45</v>
      </c>
      <c r="AO284" s="20">
        <v>-1970.96</v>
      </c>
      <c r="AP284" s="20">
        <v>-1816.22</v>
      </c>
      <c r="AQ284" s="20">
        <v>-1571.01</v>
      </c>
      <c r="AR284" s="20">
        <v>-411.3</v>
      </c>
      <c r="AS284" s="20">
        <v>-6</v>
      </c>
      <c r="AT284" s="20">
        <v>-312.55</v>
      </c>
      <c r="AU284" s="20">
        <v>-225.28</v>
      </c>
      <c r="AV284" s="20">
        <v>-348.04</v>
      </c>
      <c r="AW284" s="20">
        <v>-355.91</v>
      </c>
      <c r="AX284" s="20">
        <v>-333.28</v>
      </c>
      <c r="AY284" s="20">
        <v>-1136.17</v>
      </c>
      <c r="AZ284" s="20">
        <v>-417.33</v>
      </c>
      <c r="BA284" s="20">
        <v>-519.25</v>
      </c>
      <c r="BB284" s="20">
        <v>-454.03</v>
      </c>
      <c r="BC284" s="20">
        <v>-379.96</v>
      </c>
      <c r="BD284" s="20">
        <v>-358.17</v>
      </c>
      <c r="BE284" s="20">
        <v>-337.77</v>
      </c>
      <c r="BF284" s="11"/>
      <c r="BG284" s="22"/>
    </row>
    <row r="285" spans="1:265" x14ac:dyDescent="0.25">
      <c r="A285" s="23" t="s">
        <v>53</v>
      </c>
      <c r="B285" s="29" t="s">
        <v>53</v>
      </c>
      <c r="C285" s="25" t="s">
        <v>250</v>
      </c>
      <c r="D285" s="25" t="s">
        <v>227</v>
      </c>
      <c r="E285" s="25" t="s">
        <v>54</v>
      </c>
      <c r="F285" s="25" t="s">
        <v>18</v>
      </c>
      <c r="G285" s="19" t="s">
        <v>19</v>
      </c>
      <c r="H285" s="20">
        <v>-39</v>
      </c>
      <c r="I285" s="20"/>
      <c r="J285" s="20"/>
      <c r="K285" s="20">
        <v>-39</v>
      </c>
      <c r="L285" s="20">
        <v>-39</v>
      </c>
      <c r="M285" s="20">
        <v>-39</v>
      </c>
      <c r="N285" s="20">
        <v>-39</v>
      </c>
      <c r="O285" s="20">
        <v>-39</v>
      </c>
      <c r="P285" s="20">
        <v>-39</v>
      </c>
      <c r="Q285" s="20">
        <v>-39</v>
      </c>
      <c r="R285" s="20">
        <v>-39</v>
      </c>
      <c r="S285" s="20">
        <v>-40</v>
      </c>
      <c r="T285" s="20">
        <v>-57</v>
      </c>
      <c r="U285" s="20">
        <v>-68</v>
      </c>
      <c r="V285" s="20">
        <v>-73</v>
      </c>
      <c r="W285" s="20">
        <v>-74</v>
      </c>
      <c r="X285" s="20">
        <v>-88</v>
      </c>
      <c r="Y285" s="20">
        <v>-125</v>
      </c>
      <c r="Z285" s="20">
        <v>-162</v>
      </c>
      <c r="AA285" s="20">
        <v>-287</v>
      </c>
      <c r="AB285" s="20">
        <v>-251</v>
      </c>
      <c r="AC285" s="20">
        <v>-397</v>
      </c>
      <c r="AD285" s="20">
        <v>-435.42</v>
      </c>
      <c r="AE285" s="20">
        <v>-467.43</v>
      </c>
      <c r="AF285" s="20">
        <v>-539.76</v>
      </c>
      <c r="AG285" s="20">
        <v>-690.97</v>
      </c>
      <c r="AH285" s="20">
        <v>-870.33</v>
      </c>
      <c r="AI285" s="20">
        <v>-897.93</v>
      </c>
      <c r="AJ285" s="20">
        <v>-953.34</v>
      </c>
      <c r="AK285" s="20">
        <v>-1013.38</v>
      </c>
      <c r="AL285" s="20">
        <v>-1074.51</v>
      </c>
      <c r="AM285" s="20">
        <v>-1114.6199999999999</v>
      </c>
      <c r="AN285" s="20">
        <v>-1037.8599999999999</v>
      </c>
      <c r="AO285" s="20">
        <v>-1085.1099999999999</v>
      </c>
      <c r="AP285" s="20">
        <v>-1188.22</v>
      </c>
      <c r="AQ285" s="20">
        <v>-1317.15</v>
      </c>
      <c r="AR285" s="20">
        <v>-1349</v>
      </c>
      <c r="AS285" s="20">
        <v>-1632.98</v>
      </c>
      <c r="AT285" s="20">
        <v>-1736.44</v>
      </c>
      <c r="AU285" s="20">
        <v>-1640.86</v>
      </c>
      <c r="AV285" s="20">
        <v>-1868</v>
      </c>
      <c r="AW285" s="20">
        <v>-1939.2</v>
      </c>
      <c r="AX285" s="20">
        <v>-2339.69</v>
      </c>
      <c r="AY285" s="20">
        <v>-2303.41</v>
      </c>
      <c r="AZ285" s="20">
        <v>-2367.66</v>
      </c>
      <c r="BA285" s="20">
        <v>-2506.7199999999998</v>
      </c>
      <c r="BB285" s="20">
        <v>-2505.75</v>
      </c>
      <c r="BC285" s="20">
        <v>-2383.5500000000002</v>
      </c>
      <c r="BD285" s="20">
        <v>-2577.65</v>
      </c>
      <c r="BE285" s="20">
        <v>-2528.9699999999998</v>
      </c>
      <c r="BF285" s="11"/>
      <c r="BG285" s="27"/>
    </row>
    <row r="286" spans="1:265" x14ac:dyDescent="0.25">
      <c r="A286" s="23" t="s">
        <v>171</v>
      </c>
      <c r="B286" s="31" t="s">
        <v>172</v>
      </c>
      <c r="C286" s="25" t="s">
        <v>250</v>
      </c>
      <c r="D286" s="25" t="s">
        <v>227</v>
      </c>
      <c r="E286" s="25" t="s">
        <v>173</v>
      </c>
      <c r="F286" s="25" t="s">
        <v>18</v>
      </c>
      <c r="G286" s="19" t="s">
        <v>19</v>
      </c>
      <c r="H286" s="20">
        <v>0</v>
      </c>
      <c r="I286" s="20"/>
      <c r="J286" s="20"/>
      <c r="K286" s="20">
        <v>0</v>
      </c>
      <c r="L286" s="20">
        <v>0</v>
      </c>
      <c r="M286" s="20">
        <v>0</v>
      </c>
      <c r="N286" s="20">
        <v>0</v>
      </c>
      <c r="O286" s="20">
        <v>0</v>
      </c>
      <c r="P286" s="20">
        <v>0</v>
      </c>
      <c r="Q286" s="20">
        <v>0</v>
      </c>
      <c r="R286" s="20">
        <v>0</v>
      </c>
      <c r="S286" s="20">
        <v>0</v>
      </c>
      <c r="T286" s="20">
        <v>0</v>
      </c>
      <c r="U286" s="20">
        <v>0</v>
      </c>
      <c r="V286" s="20">
        <v>0</v>
      </c>
      <c r="W286" s="20">
        <v>0</v>
      </c>
      <c r="X286" s="20">
        <v>0</v>
      </c>
      <c r="Y286" s="20">
        <v>0</v>
      </c>
      <c r="Z286" s="20">
        <v>0</v>
      </c>
      <c r="AA286" s="20">
        <v>0</v>
      </c>
      <c r="AB286" s="20">
        <v>0</v>
      </c>
      <c r="AC286" s="20">
        <v>0</v>
      </c>
      <c r="AD286" s="20">
        <v>0</v>
      </c>
      <c r="AE286" s="20">
        <v>0</v>
      </c>
      <c r="AF286" s="20">
        <v>0</v>
      </c>
      <c r="AG286" s="20">
        <v>0</v>
      </c>
      <c r="AH286" s="20"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20">
        <v>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20">
        <v>0</v>
      </c>
      <c r="AW286" s="20">
        <v>0</v>
      </c>
      <c r="AX286" s="20">
        <v>-20.93</v>
      </c>
      <c r="AY286" s="20">
        <v>-43.09</v>
      </c>
      <c r="AZ286" s="20">
        <v>-212.34</v>
      </c>
      <c r="BA286" s="20">
        <v>-386.08</v>
      </c>
      <c r="BB286" s="20">
        <v>-646.59</v>
      </c>
      <c r="BC286" s="20">
        <v>-898.52</v>
      </c>
      <c r="BD286" s="20">
        <v>-810.13</v>
      </c>
      <c r="BE286" s="20">
        <v>-1601.67</v>
      </c>
      <c r="BF286" s="11"/>
      <c r="BG286" s="27"/>
    </row>
    <row r="287" spans="1:265" x14ac:dyDescent="0.25">
      <c r="A287" s="23" t="s">
        <v>55</v>
      </c>
      <c r="B287" s="29" t="s">
        <v>236</v>
      </c>
      <c r="C287" s="25" t="s">
        <v>250</v>
      </c>
      <c r="D287" s="25" t="s">
        <v>227</v>
      </c>
      <c r="E287" s="25" t="s">
        <v>57</v>
      </c>
      <c r="F287" s="25" t="s">
        <v>18</v>
      </c>
      <c r="G287" s="19" t="s">
        <v>19</v>
      </c>
      <c r="H287" s="20">
        <v>0</v>
      </c>
      <c r="I287" s="20"/>
      <c r="J287" s="20"/>
      <c r="K287" s="20">
        <v>0</v>
      </c>
      <c r="L287" s="20">
        <v>0</v>
      </c>
      <c r="M287" s="20">
        <v>0</v>
      </c>
      <c r="N287" s="20">
        <v>0</v>
      </c>
      <c r="O287" s="20">
        <v>0</v>
      </c>
      <c r="P287" s="20">
        <v>0</v>
      </c>
      <c r="Q287" s="20">
        <v>0</v>
      </c>
      <c r="R287" s="20">
        <v>0</v>
      </c>
      <c r="S287" s="20">
        <v>0</v>
      </c>
      <c r="T287" s="20">
        <v>0</v>
      </c>
      <c r="U287" s="20">
        <v>0</v>
      </c>
      <c r="V287" s="20">
        <v>0</v>
      </c>
      <c r="W287" s="20">
        <v>0</v>
      </c>
      <c r="X287" s="20">
        <v>0</v>
      </c>
      <c r="Y287" s="20">
        <v>0</v>
      </c>
      <c r="Z287" s="20">
        <v>0</v>
      </c>
      <c r="AA287" s="20">
        <v>-404.1</v>
      </c>
      <c r="AB287" s="20">
        <v>-623.25</v>
      </c>
      <c r="AC287" s="20">
        <v>-1240.6500000000001</v>
      </c>
      <c r="AD287" s="20">
        <v>-1390.52</v>
      </c>
      <c r="AE287" s="20">
        <v>-1811.37</v>
      </c>
      <c r="AF287" s="20">
        <v>-2375.71</v>
      </c>
      <c r="AG287" s="20">
        <v>-2660.1</v>
      </c>
      <c r="AH287" s="20">
        <v>-2446.85</v>
      </c>
      <c r="AI287" s="20">
        <v>-2503.3000000000002</v>
      </c>
      <c r="AJ287" s="20">
        <v>-2600.85</v>
      </c>
      <c r="AK287" s="20">
        <v>-3082.19</v>
      </c>
      <c r="AL287" s="20">
        <v>-3023.48</v>
      </c>
      <c r="AM287" s="20">
        <v>-3484.34</v>
      </c>
      <c r="AN287" s="20">
        <v>-3364.18</v>
      </c>
      <c r="AO287" s="20">
        <v>-3433.99</v>
      </c>
      <c r="AP287" s="20">
        <v>-3633.55</v>
      </c>
      <c r="AQ287" s="20">
        <v>-3641.27</v>
      </c>
      <c r="AR287" s="20">
        <v>-3377.64</v>
      </c>
      <c r="AS287" s="20">
        <v>-3377.11</v>
      </c>
      <c r="AT287" s="20">
        <v>-2941.7</v>
      </c>
      <c r="AU287" s="20">
        <v>-2606.9899999999998</v>
      </c>
      <c r="AV287" s="20">
        <v>-2660.28</v>
      </c>
      <c r="AW287" s="20">
        <v>-2714.74</v>
      </c>
      <c r="AX287" s="20">
        <v>-2443.69</v>
      </c>
      <c r="AY287" s="20">
        <v>-1666.43</v>
      </c>
      <c r="AZ287" s="20">
        <v>-1776.13</v>
      </c>
      <c r="BA287" s="20">
        <v>-1720.79</v>
      </c>
      <c r="BB287" s="20">
        <v>-1627.41</v>
      </c>
      <c r="BC287" s="20">
        <v>-1611.64</v>
      </c>
      <c r="BD287" s="20">
        <v>-1523.39</v>
      </c>
      <c r="BE287" s="20">
        <v>-1457.83</v>
      </c>
      <c r="BF287" s="11"/>
      <c r="BG287" s="27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  <c r="DT287" s="11"/>
      <c r="DU287" s="11"/>
      <c r="DV287" s="11"/>
      <c r="DW287" s="11"/>
      <c r="DX287" s="11"/>
      <c r="DY287" s="11"/>
      <c r="DZ287" s="11"/>
      <c r="EA287" s="11"/>
      <c r="EB287" s="11"/>
      <c r="EC287" s="11"/>
      <c r="ED287" s="11"/>
      <c r="EE287" s="11"/>
      <c r="EF287" s="11"/>
      <c r="EG287" s="11"/>
      <c r="EH287" s="11"/>
      <c r="EI287" s="11"/>
      <c r="EJ287" s="11"/>
      <c r="EK287" s="11"/>
      <c r="EL287" s="11"/>
      <c r="EM287" s="11"/>
      <c r="EN287" s="11"/>
      <c r="EO287" s="11"/>
      <c r="EP287" s="11"/>
      <c r="EQ287" s="11"/>
      <c r="ER287" s="11"/>
      <c r="ES287" s="11"/>
      <c r="ET287" s="11"/>
      <c r="EU287" s="11"/>
      <c r="EV287" s="11"/>
      <c r="EW287" s="11"/>
      <c r="EX287" s="11"/>
      <c r="EY287" s="11"/>
      <c r="EZ287" s="11"/>
      <c r="FA287" s="11"/>
      <c r="FB287" s="11"/>
      <c r="FC287" s="11"/>
      <c r="FD287" s="11"/>
      <c r="FE287" s="11"/>
      <c r="FF287" s="11"/>
      <c r="FG287" s="11"/>
      <c r="FH287" s="11"/>
      <c r="FI287" s="11"/>
      <c r="FJ287" s="11"/>
      <c r="FK287" s="11"/>
      <c r="FL287" s="11"/>
      <c r="FM287" s="11"/>
      <c r="FN287" s="11"/>
      <c r="FO287" s="11"/>
      <c r="FP287" s="11"/>
      <c r="FQ287" s="11"/>
      <c r="FR287" s="11"/>
      <c r="FS287" s="11"/>
      <c r="FT287" s="11"/>
      <c r="FU287" s="11"/>
      <c r="FV287" s="11"/>
      <c r="FW287" s="11"/>
      <c r="FX287" s="11"/>
      <c r="FY287" s="11"/>
      <c r="FZ287" s="11"/>
      <c r="GA287" s="11"/>
      <c r="GB287" s="11"/>
      <c r="GC287" s="11"/>
      <c r="GD287" s="11"/>
      <c r="GE287" s="11"/>
      <c r="GF287" s="11"/>
      <c r="GG287" s="11"/>
      <c r="GH287" s="11"/>
      <c r="GI287" s="11"/>
      <c r="GJ287" s="11"/>
      <c r="GK287" s="11"/>
      <c r="GL287" s="11"/>
      <c r="GM287" s="11"/>
      <c r="GN287" s="11"/>
      <c r="GO287" s="11"/>
      <c r="GP287" s="11"/>
      <c r="GQ287" s="11"/>
      <c r="GR287" s="11"/>
      <c r="GS287" s="11"/>
      <c r="GT287" s="11"/>
      <c r="GU287" s="11"/>
      <c r="GV287" s="11"/>
      <c r="GW287" s="11"/>
      <c r="GX287" s="11"/>
      <c r="GY287" s="11"/>
      <c r="GZ287" s="11"/>
      <c r="HA287" s="11"/>
      <c r="HB287" s="11"/>
      <c r="HC287" s="11"/>
      <c r="HD287" s="11"/>
      <c r="HE287" s="11"/>
      <c r="HF287" s="11"/>
      <c r="HG287" s="11"/>
      <c r="HH287" s="11"/>
      <c r="HI287" s="11"/>
      <c r="HJ287" s="11"/>
      <c r="HK287" s="11"/>
      <c r="HL287" s="11"/>
      <c r="HM287" s="11"/>
      <c r="HN287" s="11"/>
      <c r="HO287" s="11"/>
      <c r="HP287" s="11"/>
      <c r="HQ287" s="11"/>
      <c r="HR287" s="11"/>
      <c r="HS287" s="11"/>
      <c r="HT287" s="11"/>
      <c r="HU287" s="11"/>
      <c r="HV287" s="11"/>
      <c r="HW287" s="11"/>
      <c r="HX287" s="11"/>
      <c r="HY287" s="11"/>
      <c r="HZ287" s="11"/>
      <c r="IA287" s="11"/>
      <c r="IB287" s="11"/>
      <c r="IC287" s="11"/>
      <c r="ID287" s="11"/>
      <c r="IE287" s="11"/>
      <c r="IF287" s="11"/>
      <c r="IG287" s="11"/>
      <c r="IH287" s="11"/>
      <c r="II287" s="11"/>
      <c r="IJ287" s="11"/>
      <c r="IK287" s="11"/>
      <c r="IL287" s="11"/>
      <c r="IM287" s="11"/>
      <c r="IN287" s="11"/>
      <c r="IO287" s="11"/>
      <c r="IP287" s="11"/>
      <c r="IQ287" s="11"/>
      <c r="IR287" s="11"/>
      <c r="IS287" s="11"/>
      <c r="IT287" s="11"/>
      <c r="IU287" s="11"/>
      <c r="IV287" s="11"/>
      <c r="IW287" s="11"/>
      <c r="IX287" s="11"/>
      <c r="IY287" s="11"/>
      <c r="IZ287" s="11"/>
      <c r="JA287" s="11"/>
      <c r="JB287" s="11"/>
      <c r="JC287" s="11"/>
      <c r="JD287" s="11"/>
      <c r="JE287" s="11"/>
    </row>
    <row r="288" spans="1:265" x14ac:dyDescent="0.25">
      <c r="A288" s="23" t="s">
        <v>58</v>
      </c>
      <c r="B288" s="29" t="s">
        <v>175</v>
      </c>
      <c r="C288" s="25" t="s">
        <v>250</v>
      </c>
      <c r="D288" s="25" t="s">
        <v>227</v>
      </c>
      <c r="E288" s="25" t="s">
        <v>60</v>
      </c>
      <c r="F288" s="25" t="s">
        <v>18</v>
      </c>
      <c r="G288" s="19" t="s">
        <v>19</v>
      </c>
      <c r="H288" s="20">
        <v>0</v>
      </c>
      <c r="I288" s="20"/>
      <c r="J288" s="20"/>
      <c r="K288" s="20">
        <v>0</v>
      </c>
      <c r="L288" s="20">
        <v>0</v>
      </c>
      <c r="M288" s="20">
        <v>0</v>
      </c>
      <c r="N288" s="20">
        <v>0</v>
      </c>
      <c r="O288" s="20">
        <v>0</v>
      </c>
      <c r="P288" s="20">
        <v>0</v>
      </c>
      <c r="Q288" s="20">
        <v>0</v>
      </c>
      <c r="R288" s="20">
        <v>0</v>
      </c>
      <c r="S288" s="20">
        <v>0</v>
      </c>
      <c r="T288" s="20">
        <v>0</v>
      </c>
      <c r="U288" s="20">
        <v>0</v>
      </c>
      <c r="V288" s="20">
        <v>0</v>
      </c>
      <c r="W288" s="20">
        <v>0</v>
      </c>
      <c r="X288" s="20">
        <v>0</v>
      </c>
      <c r="Y288" s="20">
        <v>0</v>
      </c>
      <c r="Z288" s="20">
        <v>0</v>
      </c>
      <c r="AA288" s="20">
        <v>-493.9</v>
      </c>
      <c r="AB288" s="20">
        <v>-761.75</v>
      </c>
      <c r="AC288" s="20">
        <v>-1516.35</v>
      </c>
      <c r="AD288" s="20">
        <v>-1699.53</v>
      </c>
      <c r="AE288" s="20">
        <v>-2213.9</v>
      </c>
      <c r="AF288" s="20">
        <v>-2903.64</v>
      </c>
      <c r="AG288" s="20">
        <v>-3251.24</v>
      </c>
      <c r="AH288" s="20">
        <v>-2990.59</v>
      </c>
      <c r="AI288" s="20">
        <v>-3059.59</v>
      </c>
      <c r="AJ288" s="20">
        <v>-3178.82</v>
      </c>
      <c r="AK288" s="20">
        <v>-3767.12</v>
      </c>
      <c r="AL288" s="20">
        <v>-3695.36</v>
      </c>
      <c r="AM288" s="20">
        <v>-4258.63</v>
      </c>
      <c r="AN288" s="20">
        <v>-4111.7700000000004</v>
      </c>
      <c r="AO288" s="20">
        <v>-4197.09</v>
      </c>
      <c r="AP288" s="20">
        <v>-4441.01</v>
      </c>
      <c r="AQ288" s="20">
        <v>-4450.4399999999996</v>
      </c>
      <c r="AR288" s="20">
        <v>-4128.2299999999996</v>
      </c>
      <c r="AS288" s="20">
        <v>-4127.58</v>
      </c>
      <c r="AT288" s="20">
        <v>-3595.41</v>
      </c>
      <c r="AU288" s="20">
        <v>-3186.32</v>
      </c>
      <c r="AV288" s="20">
        <v>-3251.45</v>
      </c>
      <c r="AW288" s="20">
        <v>-3318.01</v>
      </c>
      <c r="AX288" s="20">
        <v>-2986.74</v>
      </c>
      <c r="AY288" s="20">
        <v>-2036.74</v>
      </c>
      <c r="AZ288" s="20">
        <v>-2170.83</v>
      </c>
      <c r="BA288" s="20">
        <v>-2103.1799999999998</v>
      </c>
      <c r="BB288" s="20">
        <v>-1989.06</v>
      </c>
      <c r="BC288" s="20">
        <v>-1969.78</v>
      </c>
      <c r="BD288" s="20">
        <v>-1861.92</v>
      </c>
      <c r="BE288" s="20">
        <v>-1781.79</v>
      </c>
      <c r="BF288" s="11"/>
      <c r="BG288" s="27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  <c r="DQ288" s="11"/>
      <c r="DR288" s="11"/>
      <c r="DS288" s="11"/>
      <c r="DT288" s="11"/>
      <c r="DU288" s="11"/>
      <c r="DV288" s="11"/>
      <c r="DW288" s="11"/>
      <c r="DX288" s="11"/>
      <c r="DY288" s="11"/>
      <c r="DZ288" s="11"/>
      <c r="EA288" s="11"/>
      <c r="EB288" s="11"/>
      <c r="EC288" s="11"/>
      <c r="ED288" s="11"/>
      <c r="EE288" s="11"/>
      <c r="EF288" s="11"/>
      <c r="EG288" s="11"/>
      <c r="EH288" s="11"/>
      <c r="EI288" s="11"/>
      <c r="EJ288" s="11"/>
      <c r="EK288" s="11"/>
      <c r="EL288" s="11"/>
      <c r="EM288" s="11"/>
      <c r="EN288" s="11"/>
      <c r="EO288" s="11"/>
      <c r="EP288" s="11"/>
      <c r="EQ288" s="11"/>
      <c r="ER288" s="11"/>
      <c r="ES288" s="11"/>
      <c r="ET288" s="11"/>
      <c r="EU288" s="11"/>
      <c r="EV288" s="11"/>
      <c r="EW288" s="11"/>
      <c r="EX288" s="11"/>
      <c r="EY288" s="11"/>
      <c r="EZ288" s="11"/>
      <c r="FA288" s="11"/>
      <c r="FB288" s="11"/>
      <c r="FC288" s="11"/>
      <c r="FD288" s="11"/>
      <c r="FE288" s="11"/>
      <c r="FF288" s="11"/>
      <c r="FG288" s="11"/>
      <c r="FH288" s="11"/>
      <c r="FI288" s="11"/>
      <c r="FJ288" s="11"/>
      <c r="FK288" s="11"/>
      <c r="FL288" s="11"/>
      <c r="FM288" s="11"/>
      <c r="FN288" s="11"/>
      <c r="FO288" s="11"/>
      <c r="FP288" s="11"/>
      <c r="FQ288" s="11"/>
      <c r="FR288" s="11"/>
      <c r="FS288" s="11"/>
      <c r="FT288" s="11"/>
      <c r="FU288" s="11"/>
      <c r="FV288" s="11"/>
      <c r="FW288" s="11"/>
      <c r="FX288" s="11"/>
      <c r="FY288" s="11"/>
      <c r="FZ288" s="11"/>
      <c r="GA288" s="11"/>
      <c r="GB288" s="11"/>
      <c r="GC288" s="11"/>
      <c r="GD288" s="11"/>
      <c r="GE288" s="11"/>
      <c r="GF288" s="11"/>
      <c r="GG288" s="11"/>
      <c r="GH288" s="11"/>
      <c r="GI288" s="11"/>
      <c r="GJ288" s="11"/>
      <c r="GK288" s="11"/>
      <c r="GL288" s="11"/>
      <c r="GM288" s="11"/>
      <c r="GN288" s="11"/>
      <c r="GO288" s="11"/>
      <c r="GP288" s="11"/>
      <c r="GQ288" s="11"/>
      <c r="GR288" s="11"/>
      <c r="GS288" s="11"/>
      <c r="GT288" s="11"/>
      <c r="GU288" s="11"/>
      <c r="GV288" s="11"/>
      <c r="GW288" s="11"/>
      <c r="GX288" s="11"/>
      <c r="GY288" s="11"/>
      <c r="GZ288" s="11"/>
      <c r="HA288" s="11"/>
      <c r="HB288" s="11"/>
      <c r="HC288" s="11"/>
      <c r="HD288" s="11"/>
      <c r="HE288" s="11"/>
      <c r="HF288" s="11"/>
      <c r="HG288" s="11"/>
      <c r="HH288" s="11"/>
      <c r="HI288" s="11"/>
      <c r="HJ288" s="11"/>
      <c r="HK288" s="11"/>
      <c r="HL288" s="11"/>
      <c r="HM288" s="11"/>
      <c r="HN288" s="11"/>
      <c r="HO288" s="11"/>
      <c r="HP288" s="11"/>
      <c r="HQ288" s="11"/>
      <c r="HR288" s="11"/>
      <c r="HS288" s="11"/>
      <c r="HT288" s="11"/>
      <c r="HU288" s="11"/>
      <c r="HV288" s="11"/>
      <c r="HW288" s="11"/>
      <c r="HX288" s="11"/>
      <c r="HY288" s="11"/>
      <c r="HZ288" s="11"/>
      <c r="IA288" s="11"/>
      <c r="IB288" s="11"/>
      <c r="IC288" s="11"/>
      <c r="ID288" s="11"/>
      <c r="IE288" s="11"/>
      <c r="IF288" s="11"/>
      <c r="IG288" s="11"/>
      <c r="IH288" s="11"/>
      <c r="II288" s="11"/>
      <c r="IJ288" s="11"/>
      <c r="IK288" s="11"/>
      <c r="IL288" s="11"/>
      <c r="IM288" s="11"/>
      <c r="IN288" s="11"/>
      <c r="IO288" s="11"/>
      <c r="IP288" s="11"/>
      <c r="IQ288" s="11"/>
      <c r="IR288" s="11"/>
      <c r="IS288" s="11"/>
      <c r="IT288" s="11"/>
      <c r="IU288" s="11"/>
      <c r="IV288" s="11"/>
      <c r="IW288" s="11"/>
      <c r="IX288" s="11"/>
      <c r="IY288" s="11"/>
      <c r="IZ288" s="11"/>
      <c r="JA288" s="11"/>
      <c r="JB288" s="11"/>
      <c r="JC288" s="11"/>
      <c r="JD288" s="11"/>
      <c r="JE288" s="11"/>
    </row>
    <row r="289" spans="1:265" x14ac:dyDescent="0.25">
      <c r="A289" s="16" t="s">
        <v>237</v>
      </c>
      <c r="B289" s="29" t="s">
        <v>238</v>
      </c>
      <c r="C289" s="18"/>
      <c r="D289" s="18"/>
      <c r="E289" s="18"/>
      <c r="F289" s="18"/>
      <c r="G289" s="19"/>
      <c r="H289" s="20" t="s">
        <v>76</v>
      </c>
      <c r="I289" s="20"/>
      <c r="J289" s="20"/>
      <c r="K289" s="20" t="s">
        <v>76</v>
      </c>
      <c r="L289" s="20" t="s">
        <v>76</v>
      </c>
      <c r="M289" s="20" t="s">
        <v>76</v>
      </c>
      <c r="N289" s="20" t="s">
        <v>76</v>
      </c>
      <c r="O289" s="20" t="s">
        <v>76</v>
      </c>
      <c r="P289" s="20" t="s">
        <v>76</v>
      </c>
      <c r="Q289" s="20" t="s">
        <v>76</v>
      </c>
      <c r="R289" s="20" t="s">
        <v>76</v>
      </c>
      <c r="S289" s="20" t="s">
        <v>76</v>
      </c>
      <c r="T289" s="20" t="s">
        <v>76</v>
      </c>
      <c r="U289" s="20" t="s">
        <v>76</v>
      </c>
      <c r="V289" s="20" t="s">
        <v>76</v>
      </c>
      <c r="W289" s="20" t="s">
        <v>76</v>
      </c>
      <c r="X289" s="20" t="s">
        <v>76</v>
      </c>
      <c r="Y289" s="20" t="s">
        <v>76</v>
      </c>
      <c r="Z289" s="20" t="s">
        <v>76</v>
      </c>
      <c r="AA289" s="20" t="s">
        <v>76</v>
      </c>
      <c r="AB289" s="20" t="s">
        <v>76</v>
      </c>
      <c r="AC289" s="20" t="s">
        <v>76</v>
      </c>
      <c r="AD289" s="20" t="s">
        <v>76</v>
      </c>
      <c r="AE289" s="20" t="s">
        <v>76</v>
      </c>
      <c r="AF289" s="20" t="s">
        <v>76</v>
      </c>
      <c r="AG289" s="20" t="s">
        <v>76</v>
      </c>
      <c r="AH289" s="20" t="s">
        <v>76</v>
      </c>
      <c r="AI289" s="20" t="s">
        <v>76</v>
      </c>
      <c r="AJ289" s="20" t="s">
        <v>76</v>
      </c>
      <c r="AK289" s="20" t="s">
        <v>76</v>
      </c>
      <c r="AL289" s="20" t="s">
        <v>76</v>
      </c>
      <c r="AM289" s="20" t="s">
        <v>76</v>
      </c>
      <c r="AN289" s="20" t="s">
        <v>76</v>
      </c>
      <c r="AO289" s="20" t="s">
        <v>76</v>
      </c>
      <c r="AP289" s="20" t="s">
        <v>76</v>
      </c>
      <c r="AQ289" s="20" t="s">
        <v>76</v>
      </c>
      <c r="AR289" s="20" t="s">
        <v>76</v>
      </c>
      <c r="AS289" s="20" t="s">
        <v>76</v>
      </c>
      <c r="AT289" s="20" t="s">
        <v>76</v>
      </c>
      <c r="AU289" s="20" t="s">
        <v>76</v>
      </c>
      <c r="AV289" s="20" t="s">
        <v>76</v>
      </c>
      <c r="AW289" s="20" t="s">
        <v>76</v>
      </c>
      <c r="AX289" s="20" t="s">
        <v>76</v>
      </c>
      <c r="AY289" s="20" t="s">
        <v>76</v>
      </c>
      <c r="AZ289" s="20" t="s">
        <v>76</v>
      </c>
      <c r="BA289" s="20" t="s">
        <v>76</v>
      </c>
      <c r="BB289" s="20" t="s">
        <v>76</v>
      </c>
      <c r="BC289" s="20" t="s">
        <v>76</v>
      </c>
      <c r="BD289" s="20" t="s">
        <v>76</v>
      </c>
      <c r="BE289" s="20" t="s">
        <v>76</v>
      </c>
      <c r="BF289" s="28"/>
      <c r="BG289" s="22"/>
      <c r="BH289" s="28"/>
      <c r="BI289" s="28"/>
      <c r="BJ289" s="28"/>
      <c r="BK289" s="28"/>
      <c r="BL289" s="28"/>
      <c r="BM289" s="28"/>
      <c r="BN289" s="20"/>
      <c r="BO289" s="20"/>
      <c r="BP289" s="20"/>
      <c r="BQ289" s="20"/>
      <c r="BR289" s="20"/>
      <c r="BS289" s="20"/>
      <c r="BT289" s="20"/>
      <c r="BU289" s="20"/>
      <c r="BV289" s="20"/>
      <c r="BW289" s="20"/>
      <c r="BX289" s="20"/>
      <c r="BY289" s="20"/>
      <c r="BZ289" s="20"/>
      <c r="CA289" s="20"/>
      <c r="CB289" s="20"/>
      <c r="CC289" s="20"/>
      <c r="CD289" s="20"/>
      <c r="CE289" s="20"/>
      <c r="CF289" s="20"/>
      <c r="CG289" s="20"/>
      <c r="CH289" s="20"/>
      <c r="CI289" s="20"/>
      <c r="CJ289" s="20"/>
      <c r="CK289" s="20"/>
      <c r="CL289" s="20"/>
      <c r="CM289" s="20"/>
      <c r="CN289" s="20"/>
      <c r="CO289" s="20"/>
      <c r="CP289" s="20"/>
      <c r="CQ289" s="20"/>
      <c r="CR289" s="20"/>
      <c r="CS289" s="20"/>
      <c r="CT289" s="20"/>
      <c r="CU289" s="20"/>
      <c r="CV289" s="20"/>
      <c r="CW289" s="20"/>
      <c r="CX289" s="20"/>
      <c r="CY289" s="20"/>
      <c r="CZ289" s="20"/>
      <c r="DA289" s="20"/>
      <c r="DB289" s="20"/>
      <c r="DC289" s="20"/>
      <c r="DD289" s="20"/>
      <c r="DE289" s="20"/>
      <c r="DF289" s="20"/>
      <c r="DG289" s="20"/>
      <c r="DH289" s="20"/>
      <c r="DI289" s="20"/>
      <c r="DJ289" s="20"/>
      <c r="DK289" s="20"/>
      <c r="DL289" s="20"/>
      <c r="DM289" s="20"/>
      <c r="DN289" s="20"/>
      <c r="DO289" s="20"/>
      <c r="DP289" s="20"/>
      <c r="DQ289" s="20"/>
      <c r="DR289" s="20"/>
      <c r="DS289" s="20"/>
      <c r="DT289" s="20"/>
      <c r="DU289" s="20"/>
      <c r="DV289" s="20"/>
      <c r="DW289" s="20"/>
      <c r="DX289" s="20"/>
      <c r="DY289" s="20"/>
      <c r="DZ289" s="20"/>
      <c r="EA289" s="20"/>
      <c r="EB289" s="20"/>
      <c r="EC289" s="20"/>
      <c r="ED289" s="20"/>
      <c r="EE289" s="20"/>
      <c r="EF289" s="20"/>
      <c r="EG289" s="20"/>
      <c r="EH289" s="20"/>
      <c r="EI289" s="20"/>
      <c r="EJ289" s="20"/>
      <c r="EK289" s="20"/>
      <c r="EL289" s="20"/>
      <c r="EM289" s="20"/>
      <c r="EN289" s="20"/>
      <c r="EO289" s="20"/>
      <c r="EP289" s="20"/>
      <c r="EQ289" s="20"/>
      <c r="ER289" s="20"/>
      <c r="ES289" s="20"/>
      <c r="ET289" s="20"/>
      <c r="EU289" s="20"/>
      <c r="EV289" s="20"/>
      <c r="EW289" s="20"/>
      <c r="EX289" s="20"/>
      <c r="EY289" s="20"/>
      <c r="EZ289" s="20"/>
      <c r="FA289" s="20"/>
      <c r="FB289" s="20"/>
      <c r="FC289" s="20"/>
      <c r="FD289" s="20"/>
      <c r="FE289" s="20"/>
      <c r="FF289" s="20"/>
      <c r="FG289" s="20"/>
      <c r="FH289" s="20"/>
      <c r="FI289" s="20"/>
      <c r="FJ289" s="20"/>
      <c r="FK289" s="20"/>
      <c r="FL289" s="20"/>
      <c r="FM289" s="20"/>
      <c r="FN289" s="20"/>
      <c r="FO289" s="20"/>
      <c r="FP289" s="20"/>
      <c r="FQ289" s="20"/>
      <c r="FR289" s="20"/>
      <c r="FS289" s="20"/>
      <c r="FT289" s="20"/>
      <c r="FU289" s="20"/>
      <c r="FV289" s="20"/>
      <c r="FW289" s="20"/>
      <c r="FX289" s="20"/>
      <c r="FY289" s="20"/>
      <c r="FZ289" s="20"/>
      <c r="GA289" s="20"/>
      <c r="GB289" s="20"/>
      <c r="GC289" s="20"/>
      <c r="GD289" s="20"/>
      <c r="GE289" s="20"/>
      <c r="GF289" s="20"/>
      <c r="GG289" s="20"/>
      <c r="GH289" s="20"/>
      <c r="GI289" s="20"/>
      <c r="GJ289" s="20"/>
      <c r="GK289" s="20"/>
      <c r="GL289" s="20"/>
      <c r="GM289" s="20"/>
      <c r="GN289" s="20"/>
      <c r="GO289" s="20"/>
      <c r="GP289" s="20"/>
      <c r="GQ289" s="20"/>
      <c r="GR289" s="20"/>
      <c r="GS289" s="20"/>
      <c r="GT289" s="20"/>
      <c r="GU289" s="20"/>
      <c r="GV289" s="20"/>
      <c r="GW289" s="20"/>
      <c r="GX289" s="20"/>
      <c r="GY289" s="20"/>
      <c r="GZ289" s="20"/>
      <c r="HA289" s="20"/>
      <c r="HB289" s="20"/>
      <c r="HC289" s="20"/>
      <c r="HD289" s="20"/>
      <c r="HE289" s="20"/>
      <c r="HF289" s="20"/>
      <c r="HG289" s="20"/>
      <c r="HH289" s="20"/>
      <c r="HI289" s="20"/>
      <c r="HJ289" s="20"/>
      <c r="HK289" s="20"/>
      <c r="HL289" s="20"/>
      <c r="HM289" s="20"/>
      <c r="HN289" s="20"/>
      <c r="HO289" s="20"/>
      <c r="HP289" s="20"/>
      <c r="HQ289" s="20"/>
      <c r="HR289" s="20"/>
      <c r="HS289" s="20"/>
      <c r="HT289" s="20"/>
      <c r="HU289" s="20"/>
      <c r="HV289" s="20"/>
      <c r="HW289" s="20"/>
      <c r="HX289" s="20"/>
      <c r="HY289" s="20"/>
      <c r="HZ289" s="20"/>
      <c r="IA289" s="20"/>
      <c r="IB289" s="20"/>
      <c r="IC289" s="20"/>
      <c r="ID289" s="20"/>
      <c r="IE289" s="20"/>
      <c r="IF289" s="20"/>
      <c r="IG289" s="20"/>
      <c r="IH289" s="20"/>
      <c r="II289" s="20"/>
      <c r="IJ289" s="20"/>
      <c r="IK289" s="20"/>
      <c r="IL289" s="20"/>
      <c r="IM289" s="20"/>
      <c r="IN289" s="20"/>
      <c r="IO289" s="20"/>
      <c r="IP289" s="20"/>
      <c r="IQ289" s="20"/>
      <c r="IR289" s="20"/>
      <c r="IS289" s="20"/>
      <c r="IT289" s="20"/>
      <c r="IU289" s="20"/>
      <c r="IV289" s="20"/>
      <c r="IW289" s="20"/>
      <c r="IX289" s="20"/>
      <c r="IY289" s="20"/>
      <c r="IZ289" s="20"/>
      <c r="JA289" s="20"/>
      <c r="JB289" s="20"/>
      <c r="JC289" s="20"/>
      <c r="JD289" s="20"/>
      <c r="JE289" s="20"/>
    </row>
    <row r="290" spans="1:265" x14ac:dyDescent="0.25">
      <c r="A290" s="23" t="s">
        <v>102</v>
      </c>
      <c r="B290" s="29" t="s">
        <v>103</v>
      </c>
      <c r="C290" s="25" t="s">
        <v>250</v>
      </c>
      <c r="D290" s="25" t="s">
        <v>239</v>
      </c>
      <c r="E290" s="25" t="s">
        <v>104</v>
      </c>
      <c r="F290" s="25" t="s">
        <v>18</v>
      </c>
      <c r="G290" s="19" t="s">
        <v>19</v>
      </c>
      <c r="H290" s="20">
        <v>0</v>
      </c>
      <c r="I290" s="20"/>
      <c r="J290" s="20"/>
      <c r="K290" s="20">
        <v>0</v>
      </c>
      <c r="L290" s="20">
        <v>0</v>
      </c>
      <c r="M290" s="20">
        <v>0</v>
      </c>
      <c r="N290" s="20">
        <v>0</v>
      </c>
      <c r="O290" s="20">
        <v>0</v>
      </c>
      <c r="P290" s="20">
        <v>0</v>
      </c>
      <c r="Q290" s="20">
        <v>0</v>
      </c>
      <c r="R290" s="20">
        <v>0</v>
      </c>
      <c r="S290" s="20">
        <v>0</v>
      </c>
      <c r="T290" s="20">
        <v>0</v>
      </c>
      <c r="U290" s="20">
        <v>0</v>
      </c>
      <c r="V290" s="20">
        <v>-1</v>
      </c>
      <c r="W290" s="20">
        <v>-1</v>
      </c>
      <c r="X290" s="20">
        <v>-5</v>
      </c>
      <c r="Y290" s="20">
        <v>-5</v>
      </c>
      <c r="Z290" s="20">
        <v>-5</v>
      </c>
      <c r="AA290" s="20">
        <v>-5</v>
      </c>
      <c r="AB290" s="20">
        <v>-5</v>
      </c>
      <c r="AC290" s="20">
        <v>-14</v>
      </c>
      <c r="AD290" s="20">
        <v>-25.42</v>
      </c>
      <c r="AE290" s="20">
        <v>-35.54</v>
      </c>
      <c r="AF290" s="20">
        <v>-32.31</v>
      </c>
      <c r="AG290" s="20">
        <v>-32.36</v>
      </c>
      <c r="AH290" s="20">
        <v>-35.65</v>
      </c>
      <c r="AI290" s="20">
        <v>-38.51</v>
      </c>
      <c r="AJ290" s="20">
        <v>-53.44</v>
      </c>
      <c r="AK290" s="20">
        <v>-125</v>
      </c>
      <c r="AL290" s="20">
        <v>-85.31</v>
      </c>
      <c r="AM290" s="20">
        <v>-15.49</v>
      </c>
      <c r="AN290" s="20">
        <v>-34.69</v>
      </c>
      <c r="AO290" s="20">
        <v>-18.59</v>
      </c>
      <c r="AP290" s="20">
        <v>-19.21</v>
      </c>
      <c r="AQ290" s="20">
        <v>-15.28</v>
      </c>
      <c r="AR290" s="20">
        <v>-23.2</v>
      </c>
      <c r="AS290" s="20">
        <v>-32.28</v>
      </c>
      <c r="AT290" s="20">
        <v>-23.39</v>
      </c>
      <c r="AU290" s="20">
        <v>-23.47</v>
      </c>
      <c r="AV290" s="20">
        <v>-12.65</v>
      </c>
      <c r="AW290" s="20">
        <v>-12.3</v>
      </c>
      <c r="AX290" s="20">
        <v>-11.26</v>
      </c>
      <c r="AY290" s="20">
        <v>-1.82</v>
      </c>
      <c r="AZ290" s="20">
        <v>-2.72</v>
      </c>
      <c r="BA290" s="20">
        <v>-2.83</v>
      </c>
      <c r="BB290" s="20">
        <v>-2.74</v>
      </c>
      <c r="BC290" s="20">
        <v>-3.29</v>
      </c>
      <c r="BD290" s="20">
        <v>-1.97</v>
      </c>
      <c r="BE290" s="20">
        <v>-3.56</v>
      </c>
      <c r="BF290" s="11"/>
      <c r="BG290" s="22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  <c r="DW290" s="11"/>
      <c r="DX290" s="11"/>
      <c r="DY290" s="11"/>
      <c r="DZ290" s="11"/>
      <c r="EA290" s="11"/>
      <c r="EB290" s="11"/>
      <c r="EC290" s="11"/>
      <c r="ED290" s="11"/>
      <c r="EE290" s="11"/>
      <c r="EF290" s="11"/>
      <c r="EG290" s="11"/>
      <c r="EH290" s="11"/>
      <c r="EI290" s="11"/>
      <c r="EJ290" s="11"/>
      <c r="EK290" s="11"/>
      <c r="EL290" s="11"/>
      <c r="EM290" s="11"/>
      <c r="EN290" s="11"/>
      <c r="EO290" s="11"/>
      <c r="EP290" s="11"/>
      <c r="EQ290" s="11"/>
      <c r="ER290" s="11"/>
      <c r="ES290" s="11"/>
      <c r="ET290" s="11"/>
      <c r="EU290" s="11"/>
      <c r="EV290" s="11"/>
      <c r="EW290" s="11"/>
      <c r="EX290" s="11"/>
      <c r="EY290" s="11"/>
      <c r="EZ290" s="11"/>
      <c r="FA290" s="11"/>
      <c r="FB290" s="11"/>
      <c r="FC290" s="11"/>
      <c r="FD290" s="11"/>
      <c r="FE290" s="11"/>
      <c r="FF290" s="11"/>
      <c r="FG290" s="11"/>
      <c r="FH290" s="11"/>
      <c r="FI290" s="11"/>
      <c r="FJ290" s="11"/>
      <c r="FK290" s="11"/>
      <c r="FL290" s="11"/>
      <c r="FM290" s="11"/>
      <c r="FN290" s="11"/>
      <c r="FO290" s="11"/>
      <c r="FP290" s="11"/>
      <c r="FQ290" s="11"/>
      <c r="FR290" s="11"/>
      <c r="FS290" s="11"/>
      <c r="FT290" s="11"/>
      <c r="FU290" s="11"/>
      <c r="FV290" s="11"/>
      <c r="FW290" s="11"/>
      <c r="FX290" s="11"/>
      <c r="FY290" s="11"/>
      <c r="FZ290" s="11"/>
      <c r="GA290" s="11"/>
      <c r="GB290" s="11"/>
      <c r="GC290" s="11"/>
      <c r="GD290" s="11"/>
      <c r="GE290" s="11"/>
      <c r="GF290" s="11"/>
      <c r="GG290" s="11"/>
      <c r="GH290" s="11"/>
      <c r="GI290" s="11"/>
      <c r="GJ290" s="11"/>
      <c r="GK290" s="11"/>
      <c r="GL290" s="11"/>
      <c r="GM290" s="11"/>
      <c r="GN290" s="11"/>
      <c r="GO290" s="11"/>
      <c r="GP290" s="11"/>
      <c r="GQ290" s="11"/>
      <c r="GR290" s="11"/>
      <c r="GS290" s="11"/>
      <c r="GT290" s="11"/>
      <c r="GU290" s="11"/>
      <c r="GV290" s="11"/>
      <c r="GW290" s="11"/>
      <c r="GX290" s="11"/>
      <c r="GY290" s="11"/>
      <c r="GZ290" s="11"/>
      <c r="HA290" s="11"/>
      <c r="HB290" s="11"/>
      <c r="HC290" s="11"/>
      <c r="HD290" s="11"/>
      <c r="HE290" s="11"/>
      <c r="HF290" s="11"/>
      <c r="HG290" s="11"/>
      <c r="HH290" s="11"/>
      <c r="HI290" s="11"/>
      <c r="HJ290" s="11"/>
      <c r="HK290" s="11"/>
      <c r="HL290" s="11"/>
      <c r="HM290" s="11"/>
      <c r="HN290" s="11"/>
      <c r="HO290" s="11"/>
      <c r="HP290" s="11"/>
      <c r="HQ290" s="11"/>
      <c r="HR290" s="11"/>
      <c r="HS290" s="11"/>
      <c r="HT290" s="11"/>
      <c r="HU290" s="11"/>
      <c r="HV290" s="11"/>
      <c r="HW290" s="11"/>
      <c r="HX290" s="11"/>
      <c r="HY290" s="11"/>
      <c r="HZ290" s="11"/>
      <c r="IA290" s="11"/>
      <c r="IB290" s="11"/>
      <c r="IC290" s="11"/>
      <c r="ID290" s="11"/>
      <c r="IE290" s="11"/>
      <c r="IF290" s="11"/>
      <c r="IG290" s="11"/>
      <c r="IH290" s="11"/>
      <c r="II290" s="11"/>
      <c r="IJ290" s="11"/>
      <c r="IK290" s="11"/>
      <c r="IL290" s="11"/>
      <c r="IM290" s="11"/>
      <c r="IN290" s="11"/>
      <c r="IO290" s="11"/>
      <c r="IP290" s="11"/>
      <c r="IQ290" s="11"/>
      <c r="IR290" s="11"/>
      <c r="IS290" s="11"/>
      <c r="IT290" s="11"/>
      <c r="IU290" s="11"/>
      <c r="IV290" s="11"/>
      <c r="IW290" s="11"/>
      <c r="IX290" s="11"/>
      <c r="IY290" s="11"/>
      <c r="IZ290" s="11"/>
      <c r="JA290" s="11"/>
      <c r="JB290" s="11"/>
      <c r="JC290" s="11"/>
      <c r="JD290" s="11"/>
      <c r="JE290" s="11"/>
    </row>
    <row r="291" spans="1:265" x14ac:dyDescent="0.25">
      <c r="A291" s="23" t="s">
        <v>105</v>
      </c>
      <c r="B291" s="29" t="s">
        <v>106</v>
      </c>
      <c r="C291" s="25" t="s">
        <v>250</v>
      </c>
      <c r="D291" s="25" t="s">
        <v>239</v>
      </c>
      <c r="E291" s="25" t="s">
        <v>107</v>
      </c>
      <c r="F291" s="25" t="s">
        <v>18</v>
      </c>
      <c r="G291" s="19" t="s">
        <v>19</v>
      </c>
      <c r="H291" s="20">
        <v>0</v>
      </c>
      <c r="I291" s="20"/>
      <c r="J291" s="20"/>
      <c r="K291" s="20">
        <v>0</v>
      </c>
      <c r="L291" s="20">
        <v>0</v>
      </c>
      <c r="M291" s="20">
        <v>0</v>
      </c>
      <c r="N291" s="20">
        <v>0</v>
      </c>
      <c r="O291" s="20">
        <v>0</v>
      </c>
      <c r="P291" s="20">
        <v>0</v>
      </c>
      <c r="Q291" s="20">
        <v>0</v>
      </c>
      <c r="R291" s="20">
        <v>0</v>
      </c>
      <c r="S291" s="20">
        <v>0</v>
      </c>
      <c r="T291" s="20">
        <v>0</v>
      </c>
      <c r="U291" s="20">
        <v>0</v>
      </c>
      <c r="V291" s="20">
        <v>-1</v>
      </c>
      <c r="W291" s="20">
        <v>-5</v>
      </c>
      <c r="X291" s="20">
        <v>-5</v>
      </c>
      <c r="Y291" s="20">
        <v>-5</v>
      </c>
      <c r="Z291" s="20">
        <v>-5</v>
      </c>
      <c r="AA291" s="20">
        <v>-5</v>
      </c>
      <c r="AB291" s="20">
        <v>-5</v>
      </c>
      <c r="AC291" s="20">
        <v>-56</v>
      </c>
      <c r="AD291" s="20">
        <v>-8.5399999999999991</v>
      </c>
      <c r="AE291" s="20">
        <v>-2.11</v>
      </c>
      <c r="AF291" s="20">
        <v>-0.38</v>
      </c>
      <c r="AG291" s="20">
        <v>-0.31</v>
      </c>
      <c r="AH291" s="20">
        <v>-0.19</v>
      </c>
      <c r="AI291" s="20">
        <v>0</v>
      </c>
      <c r="AJ291" s="20">
        <v>0</v>
      </c>
      <c r="AK291" s="20">
        <v>0</v>
      </c>
      <c r="AL291" s="20">
        <v>-22.56</v>
      </c>
      <c r="AM291" s="20">
        <v>-4.7300000000000004</v>
      </c>
      <c r="AN291" s="20">
        <v>-3.28</v>
      </c>
      <c r="AO291" s="20">
        <v>-2.71</v>
      </c>
      <c r="AP291" s="20">
        <v>-3.74</v>
      </c>
      <c r="AQ291" s="20">
        <v>-3.24</v>
      </c>
      <c r="AR291" s="20">
        <v>-4.79</v>
      </c>
      <c r="AS291" s="20">
        <v>-0.78</v>
      </c>
      <c r="AT291" s="20">
        <v>-0.35</v>
      </c>
      <c r="AU291" s="20">
        <v>-0.17</v>
      </c>
      <c r="AV291" s="20">
        <v>-0.05</v>
      </c>
      <c r="AW291" s="20">
        <v>-6.06</v>
      </c>
      <c r="AX291" s="20">
        <v>-3.11</v>
      </c>
      <c r="AY291" s="20">
        <v>-0.41</v>
      </c>
      <c r="AZ291" s="20">
        <v>-0.38</v>
      </c>
      <c r="BA291" s="20">
        <v>-0.22</v>
      </c>
      <c r="BB291" s="20">
        <v>-0.28000000000000003</v>
      </c>
      <c r="BC291" s="20">
        <v>-0.39</v>
      </c>
      <c r="BD291" s="20">
        <v>-0.28000000000000003</v>
      </c>
      <c r="BE291" s="20">
        <v>-0.28999999999999998</v>
      </c>
      <c r="BF291" s="11"/>
      <c r="BG291" s="22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  <c r="DZ291" s="11"/>
      <c r="EA291" s="11"/>
      <c r="EB291" s="11"/>
      <c r="EC291" s="11"/>
      <c r="ED291" s="11"/>
      <c r="EE291" s="11"/>
      <c r="EF291" s="11"/>
      <c r="EG291" s="11"/>
      <c r="EH291" s="11"/>
      <c r="EI291" s="11"/>
      <c r="EJ291" s="11"/>
      <c r="EK291" s="11"/>
      <c r="EL291" s="11"/>
      <c r="EM291" s="11"/>
      <c r="EN291" s="11"/>
      <c r="EO291" s="11"/>
      <c r="EP291" s="11"/>
      <c r="EQ291" s="11"/>
      <c r="ER291" s="11"/>
      <c r="ES291" s="11"/>
      <c r="ET291" s="11"/>
      <c r="EU291" s="11"/>
      <c r="EV291" s="11"/>
      <c r="EW291" s="11"/>
      <c r="EX291" s="11"/>
      <c r="EY291" s="11"/>
      <c r="EZ291" s="11"/>
      <c r="FA291" s="11"/>
      <c r="FB291" s="11"/>
      <c r="FC291" s="11"/>
      <c r="FD291" s="11"/>
      <c r="FE291" s="11"/>
      <c r="FF291" s="11"/>
      <c r="FG291" s="11"/>
      <c r="FH291" s="11"/>
      <c r="FI291" s="11"/>
      <c r="FJ291" s="11"/>
      <c r="FK291" s="11"/>
      <c r="FL291" s="11"/>
      <c r="FM291" s="11"/>
      <c r="FN291" s="11"/>
      <c r="FO291" s="11"/>
      <c r="FP291" s="11"/>
      <c r="FQ291" s="11"/>
      <c r="FR291" s="11"/>
      <c r="FS291" s="11"/>
      <c r="FT291" s="11"/>
      <c r="FU291" s="11"/>
      <c r="FV291" s="11"/>
      <c r="FW291" s="11"/>
      <c r="FX291" s="11"/>
      <c r="FY291" s="11"/>
      <c r="FZ291" s="11"/>
      <c r="GA291" s="11"/>
      <c r="GB291" s="11"/>
      <c r="GC291" s="11"/>
      <c r="GD291" s="11"/>
      <c r="GE291" s="11"/>
      <c r="GF291" s="11"/>
      <c r="GG291" s="11"/>
      <c r="GH291" s="11"/>
      <c r="GI291" s="11"/>
      <c r="GJ291" s="11"/>
      <c r="GK291" s="11"/>
      <c r="GL291" s="11"/>
      <c r="GM291" s="11"/>
      <c r="GN291" s="11"/>
      <c r="GO291" s="11"/>
      <c r="GP291" s="11"/>
      <c r="GQ291" s="11"/>
      <c r="GR291" s="11"/>
      <c r="GS291" s="11"/>
      <c r="GT291" s="11"/>
      <c r="GU291" s="11"/>
      <c r="GV291" s="11"/>
      <c r="GW291" s="11"/>
      <c r="GX291" s="11"/>
      <c r="GY291" s="11"/>
      <c r="GZ291" s="11"/>
      <c r="HA291" s="11"/>
      <c r="HB291" s="11"/>
      <c r="HC291" s="11"/>
      <c r="HD291" s="11"/>
      <c r="HE291" s="11"/>
      <c r="HF291" s="11"/>
      <c r="HG291" s="11"/>
      <c r="HH291" s="11"/>
      <c r="HI291" s="11"/>
      <c r="HJ291" s="11"/>
      <c r="HK291" s="11"/>
      <c r="HL291" s="11"/>
      <c r="HM291" s="11"/>
      <c r="HN291" s="11"/>
      <c r="HO291" s="11"/>
      <c r="HP291" s="11"/>
      <c r="HQ291" s="11"/>
      <c r="HR291" s="11"/>
      <c r="HS291" s="11"/>
      <c r="HT291" s="11"/>
      <c r="HU291" s="11"/>
      <c r="HV291" s="11"/>
      <c r="HW291" s="11"/>
      <c r="HX291" s="11"/>
      <c r="HY291" s="11"/>
      <c r="HZ291" s="11"/>
      <c r="IA291" s="11"/>
      <c r="IB291" s="11"/>
      <c r="IC291" s="11"/>
      <c r="ID291" s="11"/>
      <c r="IE291" s="11"/>
      <c r="IF291" s="11"/>
      <c r="IG291" s="11"/>
      <c r="IH291" s="11"/>
      <c r="II291" s="11"/>
      <c r="IJ291" s="11"/>
      <c r="IK291" s="11"/>
      <c r="IL291" s="11"/>
      <c r="IM291" s="11"/>
      <c r="IN291" s="11"/>
      <c r="IO291" s="11"/>
      <c r="IP291" s="11"/>
      <c r="IQ291" s="11"/>
      <c r="IR291" s="11"/>
      <c r="IS291" s="11"/>
      <c r="IT291" s="11"/>
      <c r="IU291" s="11"/>
      <c r="IV291" s="11"/>
      <c r="IW291" s="11"/>
      <c r="IX291" s="11"/>
      <c r="IY291" s="11"/>
      <c r="IZ291" s="11"/>
      <c r="JA291" s="11"/>
      <c r="JB291" s="11"/>
      <c r="JC291" s="11"/>
      <c r="JD291" s="11"/>
      <c r="JE291" s="11"/>
    </row>
    <row r="292" spans="1:265" x14ac:dyDescent="0.25">
      <c r="A292" s="23" t="s">
        <v>23</v>
      </c>
      <c r="B292" s="29" t="s">
        <v>24</v>
      </c>
      <c r="C292" s="25" t="s">
        <v>250</v>
      </c>
      <c r="D292" s="25" t="s">
        <v>239</v>
      </c>
      <c r="E292" s="25" t="s">
        <v>25</v>
      </c>
      <c r="F292" s="25" t="s">
        <v>18</v>
      </c>
      <c r="G292" s="19" t="s">
        <v>19</v>
      </c>
      <c r="H292" s="20">
        <v>0</v>
      </c>
      <c r="I292" s="20"/>
      <c r="J292" s="20"/>
      <c r="K292" s="20">
        <v>0</v>
      </c>
      <c r="L292" s="20">
        <v>0</v>
      </c>
      <c r="M292" s="20">
        <v>0</v>
      </c>
      <c r="N292" s="20">
        <v>0</v>
      </c>
      <c r="O292" s="20">
        <v>0</v>
      </c>
      <c r="P292" s="20">
        <v>0</v>
      </c>
      <c r="Q292" s="20">
        <v>0</v>
      </c>
      <c r="R292" s="20">
        <v>0</v>
      </c>
      <c r="S292" s="20">
        <v>0</v>
      </c>
      <c r="T292" s="20">
        <v>0</v>
      </c>
      <c r="U292" s="20">
        <v>0</v>
      </c>
      <c r="V292" s="20">
        <v>0</v>
      </c>
      <c r="W292" s="20">
        <v>0</v>
      </c>
      <c r="X292" s="20">
        <v>-222</v>
      </c>
      <c r="Y292" s="20">
        <v>-354</v>
      </c>
      <c r="Z292" s="20">
        <v>-602</v>
      </c>
      <c r="AA292" s="20">
        <v>-731</v>
      </c>
      <c r="AB292" s="20">
        <v>-1581</v>
      </c>
      <c r="AC292" s="20">
        <v>-2650</v>
      </c>
      <c r="AD292" s="20">
        <v>-4470.7</v>
      </c>
      <c r="AE292" s="20">
        <v>-6574.2</v>
      </c>
      <c r="AF292" s="20">
        <v>-9667.65</v>
      </c>
      <c r="AG292" s="20">
        <v>-10626.02</v>
      </c>
      <c r="AH292" s="20">
        <v>-11667.39</v>
      </c>
      <c r="AI292" s="20">
        <v>-11912.67</v>
      </c>
      <c r="AJ292" s="20">
        <v>-11325.84</v>
      </c>
      <c r="AK292" s="20">
        <v>-12078.16</v>
      </c>
      <c r="AL292" s="20">
        <v>-11985.76</v>
      </c>
      <c r="AM292" s="20">
        <v>-11530.77</v>
      </c>
      <c r="AN292" s="20">
        <v>-11563.36</v>
      </c>
      <c r="AO292" s="20">
        <v>-10363.280000000001</v>
      </c>
      <c r="AP292" s="20">
        <v>-9457.58</v>
      </c>
      <c r="AQ292" s="20">
        <v>-7954.07</v>
      </c>
      <c r="AR292" s="20">
        <v>-8141.29</v>
      </c>
      <c r="AS292" s="20">
        <v>-7187.03</v>
      </c>
      <c r="AT292" s="20">
        <v>-8923.1299999999992</v>
      </c>
      <c r="AU292" s="20">
        <v>-7348.98</v>
      </c>
      <c r="AV292" s="20">
        <v>-4894.6000000000004</v>
      </c>
      <c r="AW292" s="20">
        <v>-4001.1</v>
      </c>
      <c r="AX292" s="20">
        <v>-1965.4</v>
      </c>
      <c r="AY292" s="20">
        <v>-1384.75</v>
      </c>
      <c r="AZ292" s="20">
        <v>-2170.9</v>
      </c>
      <c r="BA292" s="20">
        <v>-2246.66</v>
      </c>
      <c r="BB292" s="20">
        <v>-2793.91</v>
      </c>
      <c r="BC292" s="20">
        <v>-2834.43</v>
      </c>
      <c r="BD292" s="20">
        <v>-1473.55</v>
      </c>
      <c r="BE292" s="20">
        <v>-1956.03</v>
      </c>
      <c r="BF292" s="11"/>
      <c r="BG292" s="22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  <c r="DZ292" s="11"/>
      <c r="EA292" s="11"/>
      <c r="EB292" s="11"/>
      <c r="EC292" s="11"/>
      <c r="ED292" s="11"/>
      <c r="EE292" s="11"/>
      <c r="EF292" s="11"/>
      <c r="EG292" s="11"/>
      <c r="EH292" s="11"/>
      <c r="EI292" s="11"/>
      <c r="EJ292" s="11"/>
      <c r="EK292" s="11"/>
      <c r="EL292" s="11"/>
      <c r="EM292" s="11"/>
      <c r="EN292" s="11"/>
      <c r="EO292" s="11"/>
      <c r="EP292" s="11"/>
      <c r="EQ292" s="11"/>
      <c r="ER292" s="11"/>
      <c r="ES292" s="11"/>
      <c r="ET292" s="11"/>
      <c r="EU292" s="11"/>
      <c r="EV292" s="11"/>
      <c r="EW292" s="11"/>
      <c r="EX292" s="11"/>
      <c r="EY292" s="11"/>
      <c r="EZ292" s="11"/>
      <c r="FA292" s="11"/>
      <c r="FB292" s="11"/>
      <c r="FC292" s="11"/>
      <c r="FD292" s="11"/>
      <c r="FE292" s="11"/>
      <c r="FF292" s="11"/>
      <c r="FG292" s="11"/>
      <c r="FH292" s="11"/>
      <c r="FI292" s="11"/>
      <c r="FJ292" s="11"/>
      <c r="FK292" s="11"/>
      <c r="FL292" s="11"/>
      <c r="FM292" s="11"/>
      <c r="FN292" s="11"/>
      <c r="FO292" s="11"/>
      <c r="FP292" s="11"/>
      <c r="FQ292" s="11"/>
      <c r="FR292" s="11"/>
      <c r="FS292" s="11"/>
      <c r="FT292" s="11"/>
      <c r="FU292" s="11"/>
      <c r="FV292" s="11"/>
      <c r="FW292" s="11"/>
      <c r="FX292" s="11"/>
      <c r="FY292" s="11"/>
      <c r="FZ292" s="11"/>
      <c r="GA292" s="11"/>
      <c r="GB292" s="11"/>
      <c r="GC292" s="11"/>
      <c r="GD292" s="11"/>
      <c r="GE292" s="11"/>
      <c r="GF292" s="11"/>
      <c r="GG292" s="11"/>
      <c r="GH292" s="11"/>
      <c r="GI292" s="11"/>
      <c r="GJ292" s="11"/>
      <c r="GK292" s="11"/>
      <c r="GL292" s="11"/>
      <c r="GM292" s="11"/>
      <c r="GN292" s="11"/>
      <c r="GO292" s="11"/>
      <c r="GP292" s="11"/>
      <c r="GQ292" s="11"/>
      <c r="GR292" s="11"/>
      <c r="GS292" s="11"/>
      <c r="GT292" s="11"/>
      <c r="GU292" s="11"/>
      <c r="GV292" s="11"/>
      <c r="GW292" s="11"/>
      <c r="GX292" s="11"/>
      <c r="GY292" s="11"/>
      <c r="GZ292" s="11"/>
      <c r="HA292" s="11"/>
      <c r="HB292" s="11"/>
      <c r="HC292" s="11"/>
      <c r="HD292" s="11"/>
      <c r="HE292" s="11"/>
      <c r="HF292" s="11"/>
      <c r="HG292" s="11"/>
      <c r="HH292" s="11"/>
      <c r="HI292" s="11"/>
      <c r="HJ292" s="11"/>
      <c r="HK292" s="11"/>
      <c r="HL292" s="11"/>
      <c r="HM292" s="11"/>
      <c r="HN292" s="11"/>
      <c r="HO292" s="11"/>
      <c r="HP292" s="11"/>
      <c r="HQ292" s="11"/>
      <c r="HR292" s="11"/>
      <c r="HS292" s="11"/>
      <c r="HT292" s="11"/>
      <c r="HU292" s="11"/>
      <c r="HV292" s="11"/>
      <c r="HW292" s="11"/>
      <c r="HX292" s="11"/>
      <c r="HY292" s="11"/>
      <c r="HZ292" s="11"/>
      <c r="IA292" s="11"/>
      <c r="IB292" s="11"/>
      <c r="IC292" s="11"/>
      <c r="ID292" s="11"/>
      <c r="IE292" s="11"/>
      <c r="IF292" s="11"/>
      <c r="IG292" s="11"/>
      <c r="IH292" s="11"/>
      <c r="II292" s="11"/>
      <c r="IJ292" s="11"/>
      <c r="IK292" s="11"/>
      <c r="IL292" s="11"/>
      <c r="IM292" s="11"/>
      <c r="IN292" s="11"/>
      <c r="IO292" s="11"/>
      <c r="IP292" s="11"/>
      <c r="IQ292" s="11"/>
      <c r="IR292" s="11"/>
      <c r="IS292" s="11"/>
      <c r="IT292" s="11"/>
      <c r="IU292" s="11"/>
      <c r="IV292" s="11"/>
      <c r="IW292" s="11"/>
      <c r="IX292" s="11"/>
      <c r="IY292" s="11"/>
      <c r="IZ292" s="11"/>
      <c r="JA292" s="11"/>
      <c r="JB292" s="11"/>
      <c r="JC292" s="11"/>
      <c r="JD292" s="11"/>
      <c r="JE292" s="11"/>
    </row>
    <row r="293" spans="1:265" x14ac:dyDescent="0.25">
      <c r="A293" s="23" t="s">
        <v>123</v>
      </c>
      <c r="B293" s="29" t="s">
        <v>124</v>
      </c>
      <c r="C293" s="25" t="s">
        <v>250</v>
      </c>
      <c r="D293" s="25" t="s">
        <v>239</v>
      </c>
      <c r="E293" s="25" t="s">
        <v>125</v>
      </c>
      <c r="F293" s="25" t="s">
        <v>18</v>
      </c>
      <c r="G293" s="19" t="s">
        <v>19</v>
      </c>
      <c r="H293" s="20">
        <v>0</v>
      </c>
      <c r="I293" s="20"/>
      <c r="J293" s="20"/>
      <c r="K293" s="20">
        <v>0</v>
      </c>
      <c r="L293" s="20">
        <v>0</v>
      </c>
      <c r="M293" s="20">
        <v>0</v>
      </c>
      <c r="N293" s="20">
        <v>0</v>
      </c>
      <c r="O293" s="20">
        <v>0</v>
      </c>
      <c r="P293" s="20">
        <v>0</v>
      </c>
      <c r="Q293" s="20">
        <v>0</v>
      </c>
      <c r="R293" s="20">
        <v>0</v>
      </c>
      <c r="S293" s="20">
        <v>0</v>
      </c>
      <c r="T293" s="20">
        <v>0</v>
      </c>
      <c r="U293" s="20">
        <v>0</v>
      </c>
      <c r="V293" s="20">
        <v>-32</v>
      </c>
      <c r="W293" s="20">
        <v>-118</v>
      </c>
      <c r="X293" s="20">
        <v>-124</v>
      </c>
      <c r="Y293" s="20">
        <v>-143</v>
      </c>
      <c r="Z293" s="20">
        <v>-317</v>
      </c>
      <c r="AA293" s="20">
        <v>-401</v>
      </c>
      <c r="AB293" s="20">
        <v>-421</v>
      </c>
      <c r="AC293" s="20">
        <v>-439</v>
      </c>
      <c r="AD293" s="20">
        <v>-756.91</v>
      </c>
      <c r="AE293" s="20">
        <v>-463.76</v>
      </c>
      <c r="AF293" s="20">
        <v>-440.01</v>
      </c>
      <c r="AG293" s="20">
        <v>-332.34</v>
      </c>
      <c r="AH293" s="20">
        <v>-298.91000000000003</v>
      </c>
      <c r="AI293" s="20">
        <v>-313.27999999999997</v>
      </c>
      <c r="AJ293" s="20">
        <v>-453.2</v>
      </c>
      <c r="AK293" s="20">
        <v>-336.8</v>
      </c>
      <c r="AL293" s="20">
        <v>-387.23</v>
      </c>
      <c r="AM293" s="20">
        <v>-415</v>
      </c>
      <c r="AN293" s="20">
        <v>-435.74</v>
      </c>
      <c r="AO293" s="20">
        <v>-402.08</v>
      </c>
      <c r="AP293" s="20">
        <v>-227.94</v>
      </c>
      <c r="AQ293" s="20">
        <v>-157.13999999999999</v>
      </c>
      <c r="AR293" s="20">
        <v>-186.54</v>
      </c>
      <c r="AS293" s="20">
        <v>-161</v>
      </c>
      <c r="AT293" s="20">
        <v>-185.63</v>
      </c>
      <c r="AU293" s="20">
        <v>-166.57</v>
      </c>
      <c r="AV293" s="20">
        <v>-162.37</v>
      </c>
      <c r="AW293" s="20">
        <v>-197.54</v>
      </c>
      <c r="AX293" s="20">
        <v>-112.9</v>
      </c>
      <c r="AY293" s="20">
        <v>-118.11</v>
      </c>
      <c r="AZ293" s="20">
        <v>-134.86000000000001</v>
      </c>
      <c r="BA293" s="20">
        <v>-135.35</v>
      </c>
      <c r="BB293" s="20">
        <v>-13.72</v>
      </c>
      <c r="BC293" s="20">
        <v>0</v>
      </c>
      <c r="BD293" s="20">
        <v>0</v>
      </c>
      <c r="BE293" s="20">
        <v>0</v>
      </c>
      <c r="BF293" s="11"/>
      <c r="BG293" s="22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  <c r="DW293" s="11"/>
      <c r="DX293" s="11"/>
      <c r="DY293" s="11"/>
      <c r="DZ293" s="11"/>
      <c r="EA293" s="11"/>
      <c r="EB293" s="11"/>
      <c r="EC293" s="11"/>
      <c r="ED293" s="11"/>
      <c r="EE293" s="11"/>
      <c r="EF293" s="11"/>
      <c r="EG293" s="11"/>
      <c r="EH293" s="11"/>
      <c r="EI293" s="11"/>
      <c r="EJ293" s="11"/>
      <c r="EK293" s="11"/>
      <c r="EL293" s="11"/>
      <c r="EM293" s="11"/>
      <c r="EN293" s="11"/>
      <c r="EO293" s="11"/>
      <c r="EP293" s="11"/>
      <c r="EQ293" s="11"/>
      <c r="ER293" s="11"/>
      <c r="ES293" s="11"/>
      <c r="ET293" s="11"/>
      <c r="EU293" s="11"/>
      <c r="EV293" s="11"/>
      <c r="EW293" s="11"/>
      <c r="EX293" s="11"/>
      <c r="EY293" s="11"/>
      <c r="EZ293" s="11"/>
      <c r="FA293" s="11"/>
      <c r="FB293" s="11"/>
      <c r="FC293" s="11"/>
      <c r="FD293" s="11"/>
      <c r="FE293" s="11"/>
      <c r="FF293" s="11"/>
      <c r="FG293" s="11"/>
      <c r="FH293" s="11"/>
      <c r="FI293" s="11"/>
      <c r="FJ293" s="11"/>
      <c r="FK293" s="11"/>
      <c r="FL293" s="11"/>
      <c r="FM293" s="11"/>
      <c r="FN293" s="11"/>
      <c r="FO293" s="11"/>
      <c r="FP293" s="11"/>
      <c r="FQ293" s="11"/>
      <c r="FR293" s="11"/>
      <c r="FS293" s="11"/>
      <c r="FT293" s="11"/>
      <c r="FU293" s="11"/>
      <c r="FV293" s="11"/>
      <c r="FW293" s="11"/>
      <c r="FX293" s="11"/>
      <c r="FY293" s="11"/>
      <c r="FZ293" s="11"/>
      <c r="GA293" s="11"/>
      <c r="GB293" s="11"/>
      <c r="GC293" s="11"/>
      <c r="GD293" s="11"/>
      <c r="GE293" s="11"/>
      <c r="GF293" s="11"/>
      <c r="GG293" s="11"/>
      <c r="GH293" s="11"/>
      <c r="GI293" s="11"/>
      <c r="GJ293" s="11"/>
      <c r="GK293" s="11"/>
      <c r="GL293" s="11"/>
      <c r="GM293" s="11"/>
      <c r="GN293" s="11"/>
      <c r="GO293" s="11"/>
      <c r="GP293" s="11"/>
      <c r="GQ293" s="11"/>
      <c r="GR293" s="11"/>
      <c r="GS293" s="11"/>
      <c r="GT293" s="11"/>
      <c r="GU293" s="11"/>
      <c r="GV293" s="11"/>
      <c r="GW293" s="11"/>
      <c r="GX293" s="11"/>
      <c r="GY293" s="11"/>
      <c r="GZ293" s="11"/>
      <c r="HA293" s="11"/>
      <c r="HB293" s="11"/>
      <c r="HC293" s="11"/>
      <c r="HD293" s="11"/>
      <c r="HE293" s="11"/>
      <c r="HF293" s="11"/>
      <c r="HG293" s="11"/>
      <c r="HH293" s="11"/>
      <c r="HI293" s="11"/>
      <c r="HJ293" s="11"/>
      <c r="HK293" s="11"/>
      <c r="HL293" s="11"/>
      <c r="HM293" s="11"/>
      <c r="HN293" s="11"/>
      <c r="HO293" s="11"/>
      <c r="HP293" s="11"/>
      <c r="HQ293" s="11"/>
      <c r="HR293" s="11"/>
      <c r="HS293" s="11"/>
      <c r="HT293" s="11"/>
      <c r="HU293" s="11"/>
      <c r="HV293" s="11"/>
      <c r="HW293" s="11"/>
      <c r="HX293" s="11"/>
      <c r="HY293" s="11"/>
      <c r="HZ293" s="11"/>
      <c r="IA293" s="11"/>
      <c r="IB293" s="11"/>
      <c r="IC293" s="11"/>
      <c r="ID293" s="11"/>
      <c r="IE293" s="11"/>
      <c r="IF293" s="11"/>
      <c r="IG293" s="11"/>
      <c r="IH293" s="11"/>
      <c r="II293" s="11"/>
      <c r="IJ293" s="11"/>
      <c r="IK293" s="11"/>
      <c r="IL293" s="11"/>
      <c r="IM293" s="11"/>
      <c r="IN293" s="11"/>
      <c r="IO293" s="11"/>
      <c r="IP293" s="11"/>
      <c r="IQ293" s="11"/>
      <c r="IR293" s="11"/>
      <c r="IS293" s="11"/>
      <c r="IT293" s="11"/>
      <c r="IU293" s="11"/>
      <c r="IV293" s="11"/>
      <c r="IW293" s="11"/>
      <c r="IX293" s="11"/>
      <c r="IY293" s="11"/>
      <c r="IZ293" s="11"/>
      <c r="JA293" s="11"/>
      <c r="JB293" s="11"/>
      <c r="JC293" s="11"/>
      <c r="JD293" s="11"/>
      <c r="JE293" s="11"/>
    </row>
    <row r="294" spans="1:265" x14ac:dyDescent="0.25">
      <c r="A294" s="23" t="s">
        <v>38</v>
      </c>
      <c r="B294" s="29" t="s">
        <v>39</v>
      </c>
      <c r="C294" s="25" t="s">
        <v>250</v>
      </c>
      <c r="D294" s="25" t="s">
        <v>239</v>
      </c>
      <c r="E294" s="25" t="s">
        <v>40</v>
      </c>
      <c r="F294" s="25" t="s">
        <v>18</v>
      </c>
      <c r="G294" s="19" t="s">
        <v>19</v>
      </c>
      <c r="H294" s="20">
        <v>0</v>
      </c>
      <c r="I294" s="20"/>
      <c r="J294" s="20"/>
      <c r="K294" s="20">
        <v>0</v>
      </c>
      <c r="L294" s="20">
        <v>0</v>
      </c>
      <c r="M294" s="20">
        <v>0</v>
      </c>
      <c r="N294" s="20">
        <v>0</v>
      </c>
      <c r="O294" s="20">
        <v>0</v>
      </c>
      <c r="P294" s="20">
        <v>0</v>
      </c>
      <c r="Q294" s="20">
        <v>0</v>
      </c>
      <c r="R294" s="20">
        <v>0</v>
      </c>
      <c r="S294" s="20">
        <v>0</v>
      </c>
      <c r="T294" s="20">
        <v>0</v>
      </c>
      <c r="U294" s="20">
        <v>0</v>
      </c>
      <c r="V294" s="20">
        <v>0</v>
      </c>
      <c r="W294" s="20">
        <v>0</v>
      </c>
      <c r="X294" s="20">
        <v>0</v>
      </c>
      <c r="Y294" s="20">
        <v>0</v>
      </c>
      <c r="Z294" s="20">
        <v>-92</v>
      </c>
      <c r="AA294" s="20">
        <v>-177</v>
      </c>
      <c r="AB294" s="20">
        <v>-411</v>
      </c>
      <c r="AC294" s="20">
        <v>-460</v>
      </c>
      <c r="AD294" s="20">
        <v>-463.01</v>
      </c>
      <c r="AE294" s="20">
        <v>-729.01</v>
      </c>
      <c r="AF294" s="20">
        <v>-899.62</v>
      </c>
      <c r="AG294" s="20">
        <v>-946.14</v>
      </c>
      <c r="AH294" s="20">
        <v>-895.1</v>
      </c>
      <c r="AI294" s="20">
        <v>-894.92</v>
      </c>
      <c r="AJ294" s="20">
        <v>-1159.02</v>
      </c>
      <c r="AK294" s="20">
        <v>-1083.22</v>
      </c>
      <c r="AL294" s="20">
        <v>-1036.28</v>
      </c>
      <c r="AM294" s="20">
        <v>-1103.18</v>
      </c>
      <c r="AN294" s="20">
        <v>-1134.79</v>
      </c>
      <c r="AO294" s="20">
        <v>-1139.1199999999999</v>
      </c>
      <c r="AP294" s="20">
        <v>-993.83</v>
      </c>
      <c r="AQ294" s="20">
        <v>-989.54</v>
      </c>
      <c r="AR294" s="20">
        <v>-993.67</v>
      </c>
      <c r="AS294" s="20">
        <v>-991.3</v>
      </c>
      <c r="AT294" s="20">
        <v>-1105.28</v>
      </c>
      <c r="AU294" s="20">
        <v>-1029.69</v>
      </c>
      <c r="AV294" s="20">
        <v>-1003.65</v>
      </c>
      <c r="AW294" s="20">
        <v>-1042.69</v>
      </c>
      <c r="AX294" s="20">
        <v>-908.91</v>
      </c>
      <c r="AY294" s="20">
        <v>-958.34</v>
      </c>
      <c r="AZ294" s="20">
        <v>-1011.8</v>
      </c>
      <c r="BA294" s="20">
        <v>-1684.85</v>
      </c>
      <c r="BB294" s="20">
        <v>-1233.79</v>
      </c>
      <c r="BC294" s="20">
        <v>-1388.79</v>
      </c>
      <c r="BD294" s="20">
        <v>-1614.53</v>
      </c>
      <c r="BE294" s="20">
        <v>-1571.78</v>
      </c>
      <c r="BF294" s="11"/>
      <c r="BG294" s="22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  <c r="DW294" s="11"/>
      <c r="DX294" s="11"/>
      <c r="DY294" s="11"/>
      <c r="DZ294" s="11"/>
      <c r="EA294" s="11"/>
      <c r="EB294" s="11"/>
      <c r="EC294" s="11"/>
      <c r="ED294" s="11"/>
      <c r="EE294" s="11"/>
      <c r="EF294" s="11"/>
      <c r="EG294" s="11"/>
      <c r="EH294" s="11"/>
      <c r="EI294" s="11"/>
      <c r="EJ294" s="11"/>
      <c r="EK294" s="11"/>
      <c r="EL294" s="11"/>
      <c r="EM294" s="11"/>
      <c r="EN294" s="11"/>
      <c r="EO294" s="11"/>
      <c r="EP294" s="11"/>
      <c r="EQ294" s="11"/>
      <c r="ER294" s="11"/>
      <c r="ES294" s="11"/>
      <c r="ET294" s="11"/>
      <c r="EU294" s="11"/>
      <c r="EV294" s="11"/>
      <c r="EW294" s="11"/>
      <c r="EX294" s="11"/>
      <c r="EY294" s="11"/>
      <c r="EZ294" s="11"/>
      <c r="FA294" s="11"/>
      <c r="FB294" s="11"/>
      <c r="FC294" s="11"/>
      <c r="FD294" s="11"/>
      <c r="FE294" s="11"/>
      <c r="FF294" s="11"/>
      <c r="FG294" s="11"/>
      <c r="FH294" s="11"/>
      <c r="FI294" s="11"/>
      <c r="FJ294" s="11"/>
      <c r="FK294" s="11"/>
      <c r="FL294" s="11"/>
      <c r="FM294" s="11"/>
      <c r="FN294" s="11"/>
      <c r="FO294" s="11"/>
      <c r="FP294" s="11"/>
      <c r="FQ294" s="11"/>
      <c r="FR294" s="11"/>
      <c r="FS294" s="11"/>
      <c r="FT294" s="11"/>
      <c r="FU294" s="11"/>
      <c r="FV294" s="11"/>
      <c r="FW294" s="11"/>
      <c r="FX294" s="11"/>
      <c r="FY294" s="11"/>
      <c r="FZ294" s="11"/>
      <c r="GA294" s="11"/>
      <c r="GB294" s="11"/>
      <c r="GC294" s="11"/>
      <c r="GD294" s="11"/>
      <c r="GE294" s="11"/>
      <c r="GF294" s="11"/>
      <c r="GG294" s="11"/>
      <c r="GH294" s="11"/>
      <c r="GI294" s="11"/>
      <c r="GJ294" s="11"/>
      <c r="GK294" s="11"/>
      <c r="GL294" s="11"/>
      <c r="GM294" s="11"/>
      <c r="GN294" s="11"/>
      <c r="GO294" s="11"/>
      <c r="GP294" s="11"/>
      <c r="GQ294" s="11"/>
      <c r="GR294" s="11"/>
      <c r="GS294" s="11"/>
      <c r="GT294" s="11"/>
      <c r="GU294" s="11"/>
      <c r="GV294" s="11"/>
      <c r="GW294" s="11"/>
      <c r="GX294" s="11"/>
      <c r="GY294" s="11"/>
      <c r="GZ294" s="11"/>
      <c r="HA294" s="11"/>
      <c r="HB294" s="11"/>
      <c r="HC294" s="11"/>
      <c r="HD294" s="11"/>
      <c r="HE294" s="11"/>
      <c r="HF294" s="11"/>
      <c r="HG294" s="11"/>
      <c r="HH294" s="11"/>
      <c r="HI294" s="11"/>
      <c r="HJ294" s="11"/>
      <c r="HK294" s="11"/>
      <c r="HL294" s="11"/>
      <c r="HM294" s="11"/>
      <c r="HN294" s="11"/>
      <c r="HO294" s="11"/>
      <c r="HP294" s="11"/>
      <c r="HQ294" s="11"/>
      <c r="HR294" s="11"/>
      <c r="HS294" s="11"/>
      <c r="HT294" s="11"/>
      <c r="HU294" s="11"/>
      <c r="HV294" s="11"/>
      <c r="HW294" s="11"/>
      <c r="HX294" s="11"/>
      <c r="HY294" s="11"/>
      <c r="HZ294" s="11"/>
      <c r="IA294" s="11"/>
      <c r="IB294" s="11"/>
      <c r="IC294" s="11"/>
      <c r="ID294" s="11"/>
      <c r="IE294" s="11"/>
      <c r="IF294" s="11"/>
      <c r="IG294" s="11"/>
      <c r="IH294" s="11"/>
      <c r="II294" s="11"/>
      <c r="IJ294" s="11"/>
      <c r="IK294" s="11"/>
      <c r="IL294" s="11"/>
      <c r="IM294" s="11"/>
      <c r="IN294" s="11"/>
      <c r="IO294" s="11"/>
      <c r="IP294" s="11"/>
      <c r="IQ294" s="11"/>
      <c r="IR294" s="11"/>
      <c r="IS294" s="11"/>
      <c r="IT294" s="11"/>
      <c r="IU294" s="11"/>
      <c r="IV294" s="11"/>
      <c r="IW294" s="11"/>
      <c r="IX294" s="11"/>
      <c r="IY294" s="11"/>
      <c r="IZ294" s="11"/>
      <c r="JA294" s="11"/>
      <c r="JB294" s="11"/>
      <c r="JC294" s="11"/>
      <c r="JD294" s="11"/>
      <c r="JE294" s="11"/>
    </row>
    <row r="295" spans="1:265" x14ac:dyDescent="0.25">
      <c r="A295" s="23" t="s">
        <v>41</v>
      </c>
      <c r="B295" s="29" t="s">
        <v>42</v>
      </c>
      <c r="C295" s="25" t="s">
        <v>250</v>
      </c>
      <c r="D295" s="25" t="s">
        <v>239</v>
      </c>
      <c r="E295" s="25" t="s">
        <v>43</v>
      </c>
      <c r="F295" s="25" t="s">
        <v>18</v>
      </c>
      <c r="G295" s="19" t="s">
        <v>19</v>
      </c>
      <c r="H295" s="20">
        <v>0</v>
      </c>
      <c r="I295" s="20"/>
      <c r="J295" s="20"/>
      <c r="K295" s="20">
        <v>0</v>
      </c>
      <c r="L295" s="20">
        <v>0</v>
      </c>
      <c r="M295" s="20">
        <v>0</v>
      </c>
      <c r="N295" s="20">
        <v>0</v>
      </c>
      <c r="O295" s="20">
        <v>0</v>
      </c>
      <c r="P295" s="20">
        <v>0</v>
      </c>
      <c r="Q295" s="20">
        <v>0</v>
      </c>
      <c r="R295" s="20">
        <v>0</v>
      </c>
      <c r="S295" s="20">
        <v>0</v>
      </c>
      <c r="T295" s="20">
        <v>0</v>
      </c>
      <c r="U295" s="20">
        <v>0</v>
      </c>
      <c r="V295" s="20">
        <v>0</v>
      </c>
      <c r="W295" s="20">
        <v>0</v>
      </c>
      <c r="X295" s="20">
        <v>0</v>
      </c>
      <c r="Y295" s="20">
        <v>0</v>
      </c>
      <c r="Z295" s="20">
        <v>0</v>
      </c>
      <c r="AA295" s="20">
        <v>0</v>
      </c>
      <c r="AB295" s="20">
        <v>-45</v>
      </c>
      <c r="AC295" s="20">
        <v>-107</v>
      </c>
      <c r="AD295" s="20">
        <v>-120.96</v>
      </c>
      <c r="AE295" s="20">
        <v>-69.349999999999994</v>
      </c>
      <c r="AF295" s="20">
        <v>-77.13</v>
      </c>
      <c r="AG295" s="20">
        <v>-87.99</v>
      </c>
      <c r="AH295" s="20">
        <v>-122.68</v>
      </c>
      <c r="AI295" s="20">
        <v>-172.49</v>
      </c>
      <c r="AJ295" s="20">
        <v>-226.46</v>
      </c>
      <c r="AK295" s="20">
        <v>-276.31</v>
      </c>
      <c r="AL295" s="20">
        <v>-327.68</v>
      </c>
      <c r="AM295" s="20">
        <v>-326.41000000000003</v>
      </c>
      <c r="AN295" s="20">
        <v>-294.75</v>
      </c>
      <c r="AO295" s="20">
        <v>-278.51</v>
      </c>
      <c r="AP295" s="20">
        <v>-305.75</v>
      </c>
      <c r="AQ295" s="20">
        <v>-305.69</v>
      </c>
      <c r="AR295" s="20">
        <v>-451.57</v>
      </c>
      <c r="AS295" s="20">
        <v>-516.63</v>
      </c>
      <c r="AT295" s="20">
        <v>-540.82000000000005</v>
      </c>
      <c r="AU295" s="20">
        <v>-558.12</v>
      </c>
      <c r="AV295" s="20">
        <v>-522.66999999999996</v>
      </c>
      <c r="AW295" s="20">
        <v>-901.3</v>
      </c>
      <c r="AX295" s="20">
        <v>-1075.3399999999999</v>
      </c>
      <c r="AY295" s="20">
        <v>-882.5</v>
      </c>
      <c r="AZ295" s="20">
        <v>-1595.42</v>
      </c>
      <c r="BA295" s="20">
        <v>-1819.69</v>
      </c>
      <c r="BB295" s="20">
        <v>-2263.83</v>
      </c>
      <c r="BC295" s="20">
        <v>-2557.9699999999998</v>
      </c>
      <c r="BD295" s="20">
        <v>-2387.29</v>
      </c>
      <c r="BE295" s="20">
        <v>-2366.27</v>
      </c>
      <c r="BF295" s="11"/>
      <c r="BG295" s="22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1"/>
      <c r="DT295" s="11"/>
      <c r="DU295" s="11"/>
      <c r="DV295" s="11"/>
      <c r="DW295" s="11"/>
      <c r="DX295" s="11"/>
      <c r="DY295" s="11"/>
      <c r="DZ295" s="11"/>
      <c r="EA295" s="11"/>
      <c r="EB295" s="11"/>
      <c r="EC295" s="11"/>
      <c r="ED295" s="11"/>
      <c r="EE295" s="11"/>
      <c r="EF295" s="11"/>
      <c r="EG295" s="11"/>
      <c r="EH295" s="11"/>
      <c r="EI295" s="11"/>
      <c r="EJ295" s="11"/>
      <c r="EK295" s="11"/>
      <c r="EL295" s="11"/>
      <c r="EM295" s="11"/>
      <c r="EN295" s="11"/>
      <c r="EO295" s="11"/>
      <c r="EP295" s="11"/>
      <c r="EQ295" s="11"/>
      <c r="ER295" s="11"/>
      <c r="ES295" s="11"/>
      <c r="ET295" s="11"/>
      <c r="EU295" s="11"/>
      <c r="EV295" s="11"/>
      <c r="EW295" s="11"/>
      <c r="EX295" s="11"/>
      <c r="EY295" s="11"/>
      <c r="EZ295" s="11"/>
      <c r="FA295" s="11"/>
      <c r="FB295" s="11"/>
      <c r="FC295" s="11"/>
      <c r="FD295" s="11"/>
      <c r="FE295" s="11"/>
      <c r="FF295" s="11"/>
      <c r="FG295" s="11"/>
      <c r="FH295" s="11"/>
      <c r="FI295" s="11"/>
      <c r="FJ295" s="11"/>
      <c r="FK295" s="11"/>
      <c r="FL295" s="11"/>
      <c r="FM295" s="11"/>
      <c r="FN295" s="11"/>
      <c r="FO295" s="11"/>
      <c r="FP295" s="11"/>
      <c r="FQ295" s="11"/>
      <c r="FR295" s="11"/>
      <c r="FS295" s="11"/>
      <c r="FT295" s="11"/>
      <c r="FU295" s="11"/>
      <c r="FV295" s="11"/>
      <c r="FW295" s="11"/>
      <c r="FX295" s="11"/>
      <c r="FY295" s="11"/>
      <c r="FZ295" s="11"/>
      <c r="GA295" s="11"/>
      <c r="GB295" s="11"/>
      <c r="GC295" s="11"/>
      <c r="GD295" s="11"/>
      <c r="GE295" s="11"/>
      <c r="GF295" s="11"/>
      <c r="GG295" s="11"/>
      <c r="GH295" s="11"/>
      <c r="GI295" s="11"/>
      <c r="GJ295" s="11"/>
      <c r="GK295" s="11"/>
      <c r="GL295" s="11"/>
      <c r="GM295" s="11"/>
      <c r="GN295" s="11"/>
      <c r="GO295" s="11"/>
      <c r="GP295" s="11"/>
      <c r="GQ295" s="11"/>
      <c r="GR295" s="11"/>
      <c r="GS295" s="11"/>
      <c r="GT295" s="11"/>
      <c r="GU295" s="11"/>
      <c r="GV295" s="11"/>
      <c r="GW295" s="11"/>
      <c r="GX295" s="11"/>
      <c r="GY295" s="11"/>
      <c r="GZ295" s="11"/>
      <c r="HA295" s="11"/>
      <c r="HB295" s="11"/>
      <c r="HC295" s="11"/>
      <c r="HD295" s="11"/>
      <c r="HE295" s="11"/>
      <c r="HF295" s="11"/>
      <c r="HG295" s="11"/>
      <c r="HH295" s="11"/>
      <c r="HI295" s="11"/>
      <c r="HJ295" s="11"/>
      <c r="HK295" s="11"/>
      <c r="HL295" s="11"/>
      <c r="HM295" s="11"/>
      <c r="HN295" s="11"/>
      <c r="HO295" s="11"/>
      <c r="HP295" s="11"/>
      <c r="HQ295" s="11"/>
      <c r="HR295" s="11"/>
      <c r="HS295" s="11"/>
      <c r="HT295" s="11"/>
      <c r="HU295" s="11"/>
      <c r="HV295" s="11"/>
      <c r="HW295" s="11"/>
      <c r="HX295" s="11"/>
      <c r="HY295" s="11"/>
      <c r="HZ295" s="11"/>
      <c r="IA295" s="11"/>
      <c r="IB295" s="11"/>
      <c r="IC295" s="11"/>
      <c r="ID295" s="11"/>
      <c r="IE295" s="11"/>
      <c r="IF295" s="11"/>
      <c r="IG295" s="11"/>
      <c r="IH295" s="11"/>
      <c r="II295" s="11"/>
      <c r="IJ295" s="11"/>
      <c r="IK295" s="11"/>
      <c r="IL295" s="11"/>
      <c r="IM295" s="11"/>
      <c r="IN295" s="11"/>
      <c r="IO295" s="11"/>
      <c r="IP295" s="11"/>
      <c r="IQ295" s="11"/>
      <c r="IR295" s="11"/>
      <c r="IS295" s="11"/>
      <c r="IT295" s="11"/>
      <c r="IU295" s="11"/>
      <c r="IV295" s="11"/>
      <c r="IW295" s="11"/>
      <c r="IX295" s="11"/>
      <c r="IY295" s="11"/>
      <c r="IZ295" s="11"/>
      <c r="JA295" s="11"/>
      <c r="JB295" s="11"/>
      <c r="JC295" s="11"/>
      <c r="JD295" s="11"/>
      <c r="JE295" s="11"/>
    </row>
    <row r="296" spans="1:265" x14ac:dyDescent="0.25">
      <c r="A296" s="23" t="s">
        <v>47</v>
      </c>
      <c r="B296" s="29" t="s">
        <v>48</v>
      </c>
      <c r="C296" s="25" t="s">
        <v>250</v>
      </c>
      <c r="D296" s="25" t="s">
        <v>239</v>
      </c>
      <c r="E296" s="25" t="s">
        <v>49</v>
      </c>
      <c r="F296" s="25" t="s">
        <v>18</v>
      </c>
      <c r="G296" s="19" t="s">
        <v>19</v>
      </c>
      <c r="H296" s="20">
        <v>0</v>
      </c>
      <c r="I296" s="20"/>
      <c r="J296" s="20"/>
      <c r="K296" s="20">
        <v>0</v>
      </c>
      <c r="L296" s="20">
        <v>0</v>
      </c>
      <c r="M296" s="20">
        <v>0</v>
      </c>
      <c r="N296" s="20">
        <v>0</v>
      </c>
      <c r="O296" s="20">
        <v>0</v>
      </c>
      <c r="P296" s="20">
        <v>0</v>
      </c>
      <c r="Q296" s="20">
        <v>0</v>
      </c>
      <c r="R296" s="20">
        <v>0</v>
      </c>
      <c r="S296" s="20">
        <v>0</v>
      </c>
      <c r="T296" s="20">
        <v>0</v>
      </c>
      <c r="U296" s="20">
        <v>0</v>
      </c>
      <c r="V296" s="20">
        <v>0</v>
      </c>
      <c r="W296" s="20">
        <v>0</v>
      </c>
      <c r="X296" s="20">
        <v>0</v>
      </c>
      <c r="Y296" s="20">
        <v>0</v>
      </c>
      <c r="Z296" s="20">
        <v>0</v>
      </c>
      <c r="AA296" s="20">
        <v>0</v>
      </c>
      <c r="AB296" s="20">
        <v>-9</v>
      </c>
      <c r="AC296" s="20">
        <v>-35</v>
      </c>
      <c r="AD296" s="20">
        <v>-56.11</v>
      </c>
      <c r="AE296" s="20">
        <v>-24.86</v>
      </c>
      <c r="AF296" s="20">
        <v>-20.56</v>
      </c>
      <c r="AG296" s="20">
        <v>-17.809999999999999</v>
      </c>
      <c r="AH296" s="20">
        <v>-10.24</v>
      </c>
      <c r="AI296" s="20">
        <v>-1.1000000000000001</v>
      </c>
      <c r="AJ296" s="20">
        <v>-18.420000000000002</v>
      </c>
      <c r="AK296" s="20">
        <v>-6.7</v>
      </c>
      <c r="AL296" s="20">
        <v>-33.17</v>
      </c>
      <c r="AM296" s="20">
        <v>0</v>
      </c>
      <c r="AN296" s="20">
        <v>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-42.58</v>
      </c>
      <c r="AU296" s="20">
        <v>-54.04</v>
      </c>
      <c r="AV296" s="20">
        <v>-98.51</v>
      </c>
      <c r="AW296" s="20">
        <v>-94.88</v>
      </c>
      <c r="AX296" s="20">
        <v>-100.19</v>
      </c>
      <c r="AY296" s="20">
        <v>-119.68</v>
      </c>
      <c r="AZ296" s="20">
        <v>-122.61</v>
      </c>
      <c r="BA296" s="20">
        <v>-147.81</v>
      </c>
      <c r="BB296" s="20">
        <v>-122.16</v>
      </c>
      <c r="BC296" s="20">
        <v>-121.09</v>
      </c>
      <c r="BD296" s="20">
        <v>-116.09</v>
      </c>
      <c r="BE296" s="20">
        <v>-121.71</v>
      </c>
      <c r="BF296" s="11"/>
      <c r="BG296" s="22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1"/>
      <c r="DT296" s="11"/>
      <c r="DU296" s="11"/>
      <c r="DV296" s="11"/>
      <c r="DW296" s="11"/>
      <c r="DX296" s="11"/>
      <c r="DY296" s="11"/>
      <c r="DZ296" s="11"/>
      <c r="EA296" s="11"/>
      <c r="EB296" s="11"/>
      <c r="EC296" s="11"/>
      <c r="ED296" s="11"/>
      <c r="EE296" s="11"/>
      <c r="EF296" s="11"/>
      <c r="EG296" s="11"/>
      <c r="EH296" s="11"/>
      <c r="EI296" s="11"/>
      <c r="EJ296" s="11"/>
      <c r="EK296" s="11"/>
      <c r="EL296" s="11"/>
      <c r="EM296" s="11"/>
      <c r="EN296" s="11"/>
      <c r="EO296" s="11"/>
      <c r="EP296" s="11"/>
      <c r="EQ296" s="11"/>
      <c r="ER296" s="11"/>
      <c r="ES296" s="11"/>
      <c r="ET296" s="11"/>
      <c r="EU296" s="11"/>
      <c r="EV296" s="11"/>
      <c r="EW296" s="11"/>
      <c r="EX296" s="11"/>
      <c r="EY296" s="11"/>
      <c r="EZ296" s="11"/>
      <c r="FA296" s="11"/>
      <c r="FB296" s="11"/>
      <c r="FC296" s="11"/>
      <c r="FD296" s="11"/>
      <c r="FE296" s="11"/>
      <c r="FF296" s="11"/>
      <c r="FG296" s="11"/>
      <c r="FH296" s="11"/>
      <c r="FI296" s="11"/>
      <c r="FJ296" s="11"/>
      <c r="FK296" s="11"/>
      <c r="FL296" s="11"/>
      <c r="FM296" s="11"/>
      <c r="FN296" s="11"/>
      <c r="FO296" s="11"/>
      <c r="FP296" s="11"/>
      <c r="FQ296" s="11"/>
      <c r="FR296" s="11"/>
      <c r="FS296" s="11"/>
      <c r="FT296" s="11"/>
      <c r="FU296" s="11"/>
      <c r="FV296" s="11"/>
      <c r="FW296" s="11"/>
      <c r="FX296" s="11"/>
      <c r="FY296" s="11"/>
      <c r="FZ296" s="11"/>
      <c r="GA296" s="11"/>
      <c r="GB296" s="11"/>
      <c r="GC296" s="11"/>
      <c r="GD296" s="11"/>
      <c r="GE296" s="11"/>
      <c r="GF296" s="11"/>
      <c r="GG296" s="11"/>
      <c r="GH296" s="11"/>
      <c r="GI296" s="11"/>
      <c r="GJ296" s="11"/>
      <c r="GK296" s="11"/>
      <c r="GL296" s="11"/>
      <c r="GM296" s="11"/>
      <c r="GN296" s="11"/>
      <c r="GO296" s="11"/>
      <c r="GP296" s="11"/>
      <c r="GQ296" s="11"/>
      <c r="GR296" s="11"/>
      <c r="GS296" s="11"/>
      <c r="GT296" s="11"/>
      <c r="GU296" s="11"/>
      <c r="GV296" s="11"/>
      <c r="GW296" s="11"/>
      <c r="GX296" s="11"/>
      <c r="GY296" s="11"/>
      <c r="GZ296" s="11"/>
      <c r="HA296" s="11"/>
      <c r="HB296" s="11"/>
      <c r="HC296" s="11"/>
      <c r="HD296" s="11"/>
      <c r="HE296" s="11"/>
      <c r="HF296" s="11"/>
      <c r="HG296" s="11"/>
      <c r="HH296" s="11"/>
      <c r="HI296" s="11"/>
      <c r="HJ296" s="11"/>
      <c r="HK296" s="11"/>
      <c r="HL296" s="11"/>
      <c r="HM296" s="11"/>
      <c r="HN296" s="11"/>
      <c r="HO296" s="11"/>
      <c r="HP296" s="11"/>
      <c r="HQ296" s="11"/>
      <c r="HR296" s="11"/>
      <c r="HS296" s="11"/>
      <c r="HT296" s="11"/>
      <c r="HU296" s="11"/>
      <c r="HV296" s="11"/>
      <c r="HW296" s="11"/>
      <c r="HX296" s="11"/>
      <c r="HY296" s="11"/>
      <c r="HZ296" s="11"/>
      <c r="IA296" s="11"/>
      <c r="IB296" s="11"/>
      <c r="IC296" s="11"/>
      <c r="ID296" s="11"/>
      <c r="IE296" s="11"/>
      <c r="IF296" s="11"/>
      <c r="IG296" s="11"/>
      <c r="IH296" s="11"/>
      <c r="II296" s="11"/>
      <c r="IJ296" s="11"/>
      <c r="IK296" s="11"/>
      <c r="IL296" s="11"/>
      <c r="IM296" s="11"/>
      <c r="IN296" s="11"/>
      <c r="IO296" s="11"/>
      <c r="IP296" s="11"/>
      <c r="IQ296" s="11"/>
      <c r="IR296" s="11"/>
      <c r="IS296" s="11"/>
      <c r="IT296" s="11"/>
      <c r="IU296" s="11"/>
      <c r="IV296" s="11"/>
      <c r="IW296" s="11"/>
      <c r="IX296" s="11"/>
      <c r="IY296" s="11"/>
      <c r="IZ296" s="11"/>
      <c r="JA296" s="11"/>
      <c r="JB296" s="11"/>
      <c r="JC296" s="11"/>
      <c r="JD296" s="11"/>
      <c r="JE296" s="11"/>
    </row>
    <row r="297" spans="1:265" x14ac:dyDescent="0.25">
      <c r="A297" s="23" t="s">
        <v>50</v>
      </c>
      <c r="B297" s="29" t="s">
        <v>51</v>
      </c>
      <c r="C297" s="25" t="s">
        <v>250</v>
      </c>
      <c r="D297" s="25" t="s">
        <v>239</v>
      </c>
      <c r="E297" s="25" t="s">
        <v>52</v>
      </c>
      <c r="F297" s="25" t="s">
        <v>18</v>
      </c>
      <c r="G297" s="19" t="s">
        <v>19</v>
      </c>
      <c r="H297" s="20">
        <v>0</v>
      </c>
      <c r="I297" s="20"/>
      <c r="J297" s="20"/>
      <c r="K297" s="20">
        <v>0</v>
      </c>
      <c r="L297" s="20">
        <v>0</v>
      </c>
      <c r="M297" s="20">
        <v>0</v>
      </c>
      <c r="N297" s="20">
        <v>0</v>
      </c>
      <c r="O297" s="20">
        <v>0</v>
      </c>
      <c r="P297" s="20">
        <v>0</v>
      </c>
      <c r="Q297" s="20">
        <v>0</v>
      </c>
      <c r="R297" s="20">
        <v>0</v>
      </c>
      <c r="S297" s="20">
        <v>0</v>
      </c>
      <c r="T297" s="20">
        <v>0</v>
      </c>
      <c r="U297" s="20">
        <v>0</v>
      </c>
      <c r="V297" s="20">
        <v>0</v>
      </c>
      <c r="W297" s="20">
        <v>0</v>
      </c>
      <c r="X297" s="20">
        <v>0</v>
      </c>
      <c r="Y297" s="20">
        <v>0</v>
      </c>
      <c r="Z297" s="20">
        <v>0</v>
      </c>
      <c r="AA297" s="20">
        <v>0</v>
      </c>
      <c r="AB297" s="20">
        <v>0</v>
      </c>
      <c r="AC297" s="20">
        <v>-24</v>
      </c>
      <c r="AD297" s="20">
        <v>-21.18</v>
      </c>
      <c r="AE297" s="20">
        <v>-19.38</v>
      </c>
      <c r="AF297" s="20">
        <v>0</v>
      </c>
      <c r="AG297" s="20">
        <v>-1.38</v>
      </c>
      <c r="AH297" s="20">
        <v>-108.06</v>
      </c>
      <c r="AI297" s="20">
        <v>-170.45</v>
      </c>
      <c r="AJ297" s="20">
        <v>-172.76</v>
      </c>
      <c r="AK297" s="20">
        <v>-127.05</v>
      </c>
      <c r="AL297" s="20">
        <v>-323.69</v>
      </c>
      <c r="AM297" s="20">
        <v>-342.55</v>
      </c>
      <c r="AN297" s="20">
        <v>-296.47000000000003</v>
      </c>
      <c r="AO297" s="20">
        <v>-280.95999999999998</v>
      </c>
      <c r="AP297" s="20">
        <v>-218.58</v>
      </c>
      <c r="AQ297" s="20">
        <v>-199.15</v>
      </c>
      <c r="AR297" s="20">
        <v>-59.15</v>
      </c>
      <c r="AS297" s="20">
        <v>-2.2999999999999998</v>
      </c>
      <c r="AT297" s="20">
        <v>-137.07</v>
      </c>
      <c r="AU297" s="20">
        <v>-107.81</v>
      </c>
      <c r="AV297" s="20">
        <v>-160.08000000000001</v>
      </c>
      <c r="AW297" s="20">
        <v>-172.19</v>
      </c>
      <c r="AX297" s="20">
        <v>-164.64</v>
      </c>
      <c r="AY297" s="20">
        <v>-569.22</v>
      </c>
      <c r="AZ297" s="20">
        <v>-198.87</v>
      </c>
      <c r="BA297" s="20">
        <v>-233.71</v>
      </c>
      <c r="BB297" s="20">
        <v>-217.5</v>
      </c>
      <c r="BC297" s="20">
        <v>-187.41</v>
      </c>
      <c r="BD297" s="20">
        <v>-195.41</v>
      </c>
      <c r="BE297" s="20">
        <v>-230.1</v>
      </c>
      <c r="BF297" s="11"/>
      <c r="BG297" s="22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D297" s="11"/>
      <c r="EE297" s="11"/>
      <c r="EF297" s="11"/>
      <c r="EG297" s="11"/>
      <c r="EH297" s="11"/>
      <c r="EI297" s="11"/>
      <c r="EJ297" s="11"/>
      <c r="EK297" s="11"/>
      <c r="EL297" s="11"/>
      <c r="EM297" s="11"/>
      <c r="EN297" s="11"/>
      <c r="EO297" s="11"/>
      <c r="EP297" s="11"/>
      <c r="EQ297" s="11"/>
      <c r="ER297" s="11"/>
      <c r="ES297" s="11"/>
      <c r="ET297" s="11"/>
      <c r="EU297" s="11"/>
      <c r="EV297" s="11"/>
      <c r="EW297" s="11"/>
      <c r="EX297" s="11"/>
      <c r="EY297" s="11"/>
      <c r="EZ297" s="11"/>
      <c r="FA297" s="11"/>
      <c r="FB297" s="11"/>
      <c r="FC297" s="11"/>
      <c r="FD297" s="11"/>
      <c r="FE297" s="11"/>
      <c r="FF297" s="11"/>
      <c r="FG297" s="11"/>
      <c r="FH297" s="11"/>
      <c r="FI297" s="11"/>
      <c r="FJ297" s="11"/>
      <c r="FK297" s="11"/>
      <c r="FL297" s="11"/>
      <c r="FM297" s="11"/>
      <c r="FN297" s="11"/>
      <c r="FO297" s="11"/>
      <c r="FP297" s="11"/>
      <c r="FQ297" s="11"/>
      <c r="FR297" s="11"/>
      <c r="FS297" s="11"/>
      <c r="FT297" s="11"/>
      <c r="FU297" s="11"/>
      <c r="FV297" s="11"/>
      <c r="FW297" s="11"/>
      <c r="FX297" s="11"/>
      <c r="FY297" s="11"/>
      <c r="FZ297" s="11"/>
      <c r="GA297" s="11"/>
      <c r="GB297" s="11"/>
      <c r="GC297" s="11"/>
      <c r="GD297" s="11"/>
      <c r="GE297" s="11"/>
      <c r="GF297" s="11"/>
      <c r="GG297" s="11"/>
      <c r="GH297" s="11"/>
      <c r="GI297" s="11"/>
      <c r="GJ297" s="11"/>
      <c r="GK297" s="11"/>
      <c r="GL297" s="11"/>
      <c r="GM297" s="11"/>
      <c r="GN297" s="11"/>
      <c r="GO297" s="11"/>
      <c r="GP297" s="11"/>
      <c r="GQ297" s="11"/>
      <c r="GR297" s="11"/>
      <c r="GS297" s="11"/>
      <c r="GT297" s="11"/>
      <c r="GU297" s="11"/>
      <c r="GV297" s="11"/>
      <c r="GW297" s="11"/>
      <c r="GX297" s="11"/>
      <c r="GY297" s="11"/>
      <c r="GZ297" s="11"/>
      <c r="HA297" s="11"/>
      <c r="HB297" s="11"/>
      <c r="HC297" s="11"/>
      <c r="HD297" s="11"/>
      <c r="HE297" s="11"/>
      <c r="HF297" s="11"/>
      <c r="HG297" s="11"/>
      <c r="HH297" s="11"/>
      <c r="HI297" s="11"/>
      <c r="HJ297" s="11"/>
      <c r="HK297" s="11"/>
      <c r="HL297" s="11"/>
      <c r="HM297" s="11"/>
      <c r="HN297" s="11"/>
      <c r="HO297" s="11"/>
      <c r="HP297" s="11"/>
      <c r="HQ297" s="11"/>
      <c r="HR297" s="11"/>
      <c r="HS297" s="11"/>
      <c r="HT297" s="11"/>
      <c r="HU297" s="11"/>
      <c r="HV297" s="11"/>
      <c r="HW297" s="11"/>
      <c r="HX297" s="11"/>
      <c r="HY297" s="11"/>
      <c r="HZ297" s="11"/>
      <c r="IA297" s="11"/>
      <c r="IB297" s="11"/>
      <c r="IC297" s="11"/>
      <c r="ID297" s="11"/>
      <c r="IE297" s="11"/>
      <c r="IF297" s="11"/>
      <c r="IG297" s="11"/>
      <c r="IH297" s="11"/>
      <c r="II297" s="11"/>
      <c r="IJ297" s="11"/>
      <c r="IK297" s="11"/>
      <c r="IL297" s="11"/>
      <c r="IM297" s="11"/>
      <c r="IN297" s="11"/>
      <c r="IO297" s="11"/>
      <c r="IP297" s="11"/>
      <c r="IQ297" s="11"/>
      <c r="IR297" s="11"/>
      <c r="IS297" s="11"/>
      <c r="IT297" s="11"/>
      <c r="IU297" s="11"/>
      <c r="IV297" s="11"/>
      <c r="IW297" s="11"/>
      <c r="IX297" s="11"/>
      <c r="IY297" s="11"/>
      <c r="IZ297" s="11"/>
      <c r="JA297" s="11"/>
      <c r="JB297" s="11"/>
      <c r="JC297" s="11"/>
      <c r="JD297" s="11"/>
      <c r="JE297" s="11"/>
    </row>
    <row r="298" spans="1:265" x14ac:dyDescent="0.25">
      <c r="A298" s="23" t="s">
        <v>53</v>
      </c>
      <c r="B298" s="29" t="s">
        <v>53</v>
      </c>
      <c r="C298" s="25" t="s">
        <v>250</v>
      </c>
      <c r="D298" s="25" t="s">
        <v>239</v>
      </c>
      <c r="E298" s="25" t="s">
        <v>54</v>
      </c>
      <c r="F298" s="25" t="s">
        <v>18</v>
      </c>
      <c r="G298" s="19" t="s">
        <v>19</v>
      </c>
      <c r="H298" s="20">
        <v>-15</v>
      </c>
      <c r="I298" s="20"/>
      <c r="J298" s="20"/>
      <c r="K298" s="20">
        <v>-15</v>
      </c>
      <c r="L298" s="20">
        <v>-15</v>
      </c>
      <c r="M298" s="20">
        <v>-15</v>
      </c>
      <c r="N298" s="20">
        <v>-15</v>
      </c>
      <c r="O298" s="20">
        <v>-15</v>
      </c>
      <c r="P298" s="20">
        <v>-15</v>
      </c>
      <c r="Q298" s="20">
        <v>-15</v>
      </c>
      <c r="R298" s="20">
        <v>-15</v>
      </c>
      <c r="S298" s="20">
        <v>-16</v>
      </c>
      <c r="T298" s="20">
        <v>-22</v>
      </c>
      <c r="U298" s="20">
        <v>-26</v>
      </c>
      <c r="V298" s="20">
        <v>-27</v>
      </c>
      <c r="W298" s="20">
        <v>-23</v>
      </c>
      <c r="X298" s="20">
        <v>-27</v>
      </c>
      <c r="Y298" s="20">
        <v>-39</v>
      </c>
      <c r="Z298" s="20">
        <v>-50</v>
      </c>
      <c r="AA298" s="20">
        <v>-76</v>
      </c>
      <c r="AB298" s="20">
        <v>-79</v>
      </c>
      <c r="AC298" s="20">
        <v>-124</v>
      </c>
      <c r="AD298" s="20">
        <v>-130.21</v>
      </c>
      <c r="AE298" s="20">
        <v>-157.62</v>
      </c>
      <c r="AF298" s="20">
        <v>-167.27</v>
      </c>
      <c r="AG298" s="20">
        <v>-209.09</v>
      </c>
      <c r="AH298" s="20">
        <v>-240.46</v>
      </c>
      <c r="AI298" s="20">
        <v>-258.08999999999997</v>
      </c>
      <c r="AJ298" s="20">
        <v>-273.23</v>
      </c>
      <c r="AK298" s="20">
        <v>-300.52</v>
      </c>
      <c r="AL298" s="20">
        <v>-314.58999999999997</v>
      </c>
      <c r="AM298" s="20">
        <v>-328.68</v>
      </c>
      <c r="AN298" s="20">
        <v>-316.82</v>
      </c>
      <c r="AO298" s="20">
        <v>-333.77</v>
      </c>
      <c r="AP298" s="20">
        <v>-382.62</v>
      </c>
      <c r="AQ298" s="20">
        <v>-391.74</v>
      </c>
      <c r="AR298" s="20">
        <v>-374.35</v>
      </c>
      <c r="AS298" s="20">
        <v>-463.25</v>
      </c>
      <c r="AT298" s="20">
        <v>-483.76</v>
      </c>
      <c r="AU298" s="20">
        <v>-493.39</v>
      </c>
      <c r="AV298" s="20">
        <v>-574.58000000000004</v>
      </c>
      <c r="AW298" s="20">
        <v>-620.34</v>
      </c>
      <c r="AX298" s="20">
        <v>-712.62</v>
      </c>
      <c r="AY298" s="20">
        <v>-716.48</v>
      </c>
      <c r="AZ298" s="20">
        <v>-764.66</v>
      </c>
      <c r="BA298" s="20">
        <v>-813.41</v>
      </c>
      <c r="BB298" s="20">
        <v>-789.35</v>
      </c>
      <c r="BC298" s="20">
        <v>-788.03</v>
      </c>
      <c r="BD298" s="20">
        <v>-856.75</v>
      </c>
      <c r="BE298" s="20">
        <v>-835.01</v>
      </c>
      <c r="BF298" s="11"/>
      <c r="BG298" s="27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1"/>
      <c r="DT298" s="11"/>
      <c r="DU298" s="11"/>
      <c r="DV298" s="11"/>
      <c r="DW298" s="11"/>
      <c r="DX298" s="11"/>
      <c r="DY298" s="11"/>
      <c r="DZ298" s="11"/>
      <c r="EA298" s="11"/>
      <c r="EB298" s="11"/>
      <c r="EC298" s="11"/>
      <c r="ED298" s="11"/>
      <c r="EE298" s="11"/>
      <c r="EF298" s="11"/>
      <c r="EG298" s="11"/>
      <c r="EH298" s="11"/>
      <c r="EI298" s="11"/>
      <c r="EJ298" s="11"/>
      <c r="EK298" s="11"/>
      <c r="EL298" s="11"/>
      <c r="EM298" s="11"/>
      <c r="EN298" s="11"/>
      <c r="EO298" s="11"/>
      <c r="EP298" s="11"/>
      <c r="EQ298" s="11"/>
      <c r="ER298" s="11"/>
      <c r="ES298" s="11"/>
      <c r="ET298" s="11"/>
      <c r="EU298" s="11"/>
      <c r="EV298" s="11"/>
      <c r="EW298" s="11"/>
      <c r="EX298" s="11"/>
      <c r="EY298" s="11"/>
      <c r="EZ298" s="11"/>
      <c r="FA298" s="11"/>
      <c r="FB298" s="11"/>
      <c r="FC298" s="11"/>
      <c r="FD298" s="11"/>
      <c r="FE298" s="11"/>
      <c r="FF298" s="11"/>
      <c r="FG298" s="11"/>
      <c r="FH298" s="11"/>
      <c r="FI298" s="11"/>
      <c r="FJ298" s="11"/>
      <c r="FK298" s="11"/>
      <c r="FL298" s="11"/>
      <c r="FM298" s="11"/>
      <c r="FN298" s="11"/>
      <c r="FO298" s="11"/>
      <c r="FP298" s="11"/>
      <c r="FQ298" s="11"/>
      <c r="FR298" s="11"/>
      <c r="FS298" s="11"/>
      <c r="FT298" s="11"/>
      <c r="FU298" s="11"/>
      <c r="FV298" s="11"/>
      <c r="FW298" s="11"/>
      <c r="FX298" s="11"/>
      <c r="FY298" s="11"/>
      <c r="FZ298" s="11"/>
      <c r="GA298" s="11"/>
      <c r="GB298" s="11"/>
      <c r="GC298" s="11"/>
      <c r="GD298" s="11"/>
      <c r="GE298" s="11"/>
      <c r="GF298" s="11"/>
      <c r="GG298" s="11"/>
      <c r="GH298" s="11"/>
      <c r="GI298" s="11"/>
      <c r="GJ298" s="11"/>
      <c r="GK298" s="11"/>
      <c r="GL298" s="11"/>
      <c r="GM298" s="11"/>
      <c r="GN298" s="11"/>
      <c r="GO298" s="11"/>
      <c r="GP298" s="11"/>
      <c r="GQ298" s="11"/>
      <c r="GR298" s="11"/>
      <c r="GS298" s="11"/>
      <c r="GT298" s="11"/>
      <c r="GU298" s="11"/>
      <c r="GV298" s="11"/>
      <c r="GW298" s="11"/>
      <c r="GX298" s="11"/>
      <c r="GY298" s="11"/>
      <c r="GZ298" s="11"/>
      <c r="HA298" s="11"/>
      <c r="HB298" s="11"/>
      <c r="HC298" s="11"/>
      <c r="HD298" s="11"/>
      <c r="HE298" s="11"/>
      <c r="HF298" s="11"/>
      <c r="HG298" s="11"/>
      <c r="HH298" s="11"/>
      <c r="HI298" s="11"/>
      <c r="HJ298" s="11"/>
      <c r="HK298" s="11"/>
      <c r="HL298" s="11"/>
      <c r="HM298" s="11"/>
      <c r="HN298" s="11"/>
      <c r="HO298" s="11"/>
      <c r="HP298" s="11"/>
      <c r="HQ298" s="11"/>
      <c r="HR298" s="11"/>
      <c r="HS298" s="11"/>
      <c r="HT298" s="11"/>
      <c r="HU298" s="11"/>
      <c r="HV298" s="11"/>
      <c r="HW298" s="11"/>
      <c r="HX298" s="11"/>
      <c r="HY298" s="11"/>
      <c r="HZ298" s="11"/>
      <c r="IA298" s="11"/>
      <c r="IB298" s="11"/>
      <c r="IC298" s="11"/>
      <c r="ID298" s="11"/>
      <c r="IE298" s="11"/>
      <c r="IF298" s="11"/>
      <c r="IG298" s="11"/>
      <c r="IH298" s="11"/>
      <c r="II298" s="11"/>
      <c r="IJ298" s="11"/>
      <c r="IK298" s="11"/>
      <c r="IL298" s="11"/>
      <c r="IM298" s="11"/>
      <c r="IN298" s="11"/>
      <c r="IO298" s="11"/>
      <c r="IP298" s="11"/>
      <c r="IQ298" s="11"/>
      <c r="IR298" s="11"/>
      <c r="IS298" s="11"/>
      <c r="IT298" s="11"/>
      <c r="IU298" s="11"/>
      <c r="IV298" s="11"/>
      <c r="IW298" s="11"/>
      <c r="IX298" s="11"/>
      <c r="IY298" s="11"/>
      <c r="IZ298" s="11"/>
      <c r="JA298" s="11"/>
      <c r="JB298" s="11"/>
      <c r="JC298" s="11"/>
      <c r="JD298" s="11"/>
      <c r="JE298" s="11"/>
    </row>
    <row r="299" spans="1:265" x14ac:dyDescent="0.25">
      <c r="A299" s="23" t="s">
        <v>171</v>
      </c>
      <c r="B299" s="31" t="s">
        <v>172</v>
      </c>
      <c r="C299" s="49" t="s">
        <v>250</v>
      </c>
      <c r="D299" s="49" t="s">
        <v>239</v>
      </c>
      <c r="E299" s="49" t="s">
        <v>173</v>
      </c>
      <c r="F299" s="49" t="s">
        <v>18</v>
      </c>
      <c r="G299" s="50" t="s">
        <v>19</v>
      </c>
      <c r="H299" s="20">
        <v>0</v>
      </c>
      <c r="I299" s="20"/>
      <c r="J299" s="20"/>
      <c r="K299" s="20">
        <v>0</v>
      </c>
      <c r="L299" s="20">
        <v>0</v>
      </c>
      <c r="M299" s="20">
        <v>0</v>
      </c>
      <c r="N299" s="20">
        <v>0</v>
      </c>
      <c r="O299" s="20">
        <v>0</v>
      </c>
      <c r="P299" s="20">
        <v>0</v>
      </c>
      <c r="Q299" s="20">
        <v>0</v>
      </c>
      <c r="R299" s="20">
        <v>0</v>
      </c>
      <c r="S299" s="20">
        <v>0</v>
      </c>
      <c r="T299" s="20">
        <v>0</v>
      </c>
      <c r="U299" s="20">
        <v>0</v>
      </c>
      <c r="V299" s="20">
        <v>0</v>
      </c>
      <c r="W299" s="20">
        <v>0</v>
      </c>
      <c r="X299" s="20">
        <v>0</v>
      </c>
      <c r="Y299" s="20">
        <v>0</v>
      </c>
      <c r="Z299" s="20">
        <v>0</v>
      </c>
      <c r="AA299" s="20">
        <v>0</v>
      </c>
      <c r="AB299" s="20">
        <v>0</v>
      </c>
      <c r="AC299" s="20">
        <v>0</v>
      </c>
      <c r="AD299" s="20">
        <v>0</v>
      </c>
      <c r="AE299" s="20">
        <v>0</v>
      </c>
      <c r="AF299" s="20">
        <v>0</v>
      </c>
      <c r="AG299" s="20">
        <v>0</v>
      </c>
      <c r="AH299" s="20">
        <v>0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20">
        <v>0</v>
      </c>
      <c r="AO299" s="20">
        <v>0</v>
      </c>
      <c r="AP299" s="20">
        <v>0</v>
      </c>
      <c r="AQ299" s="20">
        <v>0</v>
      </c>
      <c r="AR299" s="20">
        <v>0</v>
      </c>
      <c r="AS299" s="20">
        <v>0</v>
      </c>
      <c r="AT299" s="20">
        <v>0</v>
      </c>
      <c r="AU299" s="20">
        <v>0</v>
      </c>
      <c r="AV299" s="20">
        <v>0</v>
      </c>
      <c r="AW299" s="20">
        <v>0</v>
      </c>
      <c r="AX299" s="20">
        <v>-6.97</v>
      </c>
      <c r="AY299" s="20">
        <v>-14.68</v>
      </c>
      <c r="AZ299" s="20">
        <v>-68.41</v>
      </c>
      <c r="BA299" s="20">
        <v>-124.92</v>
      </c>
      <c r="BB299" s="20">
        <v>-216.89</v>
      </c>
      <c r="BC299" s="20">
        <v>-316.39999999999998</v>
      </c>
      <c r="BD299" s="20">
        <v>-283.20999999999998</v>
      </c>
      <c r="BE299" s="20">
        <v>-544.59</v>
      </c>
      <c r="BF299" s="11"/>
      <c r="BG299" s="27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1"/>
      <c r="DT299" s="11"/>
      <c r="DU299" s="11"/>
      <c r="DV299" s="11"/>
      <c r="DW299" s="11"/>
      <c r="DX299" s="11"/>
      <c r="DY299" s="11"/>
      <c r="DZ299" s="11"/>
      <c r="EA299" s="11"/>
      <c r="EB299" s="11"/>
      <c r="EC299" s="11"/>
      <c r="ED299" s="11"/>
      <c r="EE299" s="11"/>
      <c r="EF299" s="11"/>
      <c r="EG299" s="11"/>
      <c r="EH299" s="11"/>
      <c r="EI299" s="11"/>
      <c r="EJ299" s="11"/>
      <c r="EK299" s="11"/>
      <c r="EL299" s="11"/>
      <c r="EM299" s="11"/>
      <c r="EN299" s="11"/>
      <c r="EO299" s="11"/>
      <c r="EP299" s="11"/>
      <c r="EQ299" s="11"/>
      <c r="ER299" s="11"/>
      <c r="ES299" s="11"/>
      <c r="ET299" s="11"/>
      <c r="EU299" s="11"/>
      <c r="EV299" s="11"/>
      <c r="EW299" s="11"/>
      <c r="EX299" s="11"/>
      <c r="EY299" s="11"/>
      <c r="EZ299" s="11"/>
      <c r="FA299" s="11"/>
      <c r="FB299" s="11"/>
      <c r="FC299" s="11"/>
      <c r="FD299" s="11"/>
      <c r="FE299" s="11"/>
      <c r="FF299" s="11"/>
      <c r="FG299" s="11"/>
      <c r="FH299" s="11"/>
      <c r="FI299" s="11"/>
      <c r="FJ299" s="11"/>
      <c r="FK299" s="11"/>
      <c r="FL299" s="11"/>
      <c r="FM299" s="11"/>
      <c r="FN299" s="11"/>
      <c r="FO299" s="11"/>
      <c r="FP299" s="11"/>
      <c r="FQ299" s="11"/>
      <c r="FR299" s="11"/>
      <c r="FS299" s="11"/>
      <c r="FT299" s="11"/>
      <c r="FU299" s="11"/>
      <c r="FV299" s="11"/>
      <c r="FW299" s="11"/>
      <c r="FX299" s="11"/>
      <c r="FY299" s="11"/>
      <c r="FZ299" s="11"/>
      <c r="GA299" s="11"/>
      <c r="GB299" s="11"/>
      <c r="GC299" s="11"/>
      <c r="GD299" s="11"/>
      <c r="GE299" s="11"/>
      <c r="GF299" s="11"/>
      <c r="GG299" s="11"/>
      <c r="GH299" s="11"/>
      <c r="GI299" s="11"/>
      <c r="GJ299" s="11"/>
      <c r="GK299" s="11"/>
      <c r="GL299" s="11"/>
      <c r="GM299" s="11"/>
      <c r="GN299" s="11"/>
      <c r="GO299" s="11"/>
      <c r="GP299" s="11"/>
      <c r="GQ299" s="11"/>
      <c r="GR299" s="11"/>
      <c r="GS299" s="11"/>
      <c r="GT299" s="11"/>
      <c r="GU299" s="11"/>
      <c r="GV299" s="11"/>
      <c r="GW299" s="11"/>
      <c r="GX299" s="11"/>
      <c r="GY299" s="11"/>
      <c r="GZ299" s="11"/>
      <c r="HA299" s="11"/>
      <c r="HB299" s="11"/>
      <c r="HC299" s="11"/>
      <c r="HD299" s="11"/>
      <c r="HE299" s="11"/>
      <c r="HF299" s="11"/>
      <c r="HG299" s="11"/>
      <c r="HH299" s="11"/>
      <c r="HI299" s="11"/>
      <c r="HJ299" s="11"/>
      <c r="HK299" s="11"/>
      <c r="HL299" s="11"/>
      <c r="HM299" s="11"/>
      <c r="HN299" s="11"/>
      <c r="HO299" s="11"/>
      <c r="HP299" s="11"/>
      <c r="HQ299" s="11"/>
      <c r="HR299" s="11"/>
      <c r="HS299" s="11"/>
      <c r="HT299" s="11"/>
      <c r="HU299" s="11"/>
      <c r="HV299" s="11"/>
      <c r="HW299" s="11"/>
      <c r="HX299" s="11"/>
      <c r="HY299" s="11"/>
      <c r="HZ299" s="11"/>
      <c r="IA299" s="11"/>
      <c r="IB299" s="11"/>
      <c r="IC299" s="11"/>
      <c r="ID299" s="11"/>
      <c r="IE299" s="11"/>
      <c r="IF299" s="11"/>
      <c r="IG299" s="11"/>
      <c r="IH299" s="11"/>
      <c r="II299" s="11"/>
      <c r="IJ299" s="11"/>
      <c r="IK299" s="11"/>
      <c r="IL299" s="11"/>
      <c r="IM299" s="11"/>
      <c r="IN299" s="11"/>
      <c r="IO299" s="11"/>
      <c r="IP299" s="11"/>
      <c r="IQ299" s="11"/>
      <c r="IR299" s="11"/>
      <c r="IS299" s="11"/>
      <c r="IT299" s="11"/>
      <c r="IU299" s="11"/>
      <c r="IV299" s="11"/>
      <c r="IW299" s="11"/>
      <c r="IX299" s="11"/>
      <c r="IY299" s="11"/>
      <c r="IZ299" s="11"/>
      <c r="JA299" s="11"/>
      <c r="JB299" s="11"/>
      <c r="JC299" s="11"/>
      <c r="JD299" s="11"/>
      <c r="JE299" s="11"/>
    </row>
    <row r="300" spans="1:265" x14ac:dyDescent="0.25">
      <c r="A300" s="23" t="s">
        <v>55</v>
      </c>
      <c r="B300" s="29" t="s">
        <v>56</v>
      </c>
      <c r="C300" s="25" t="s">
        <v>250</v>
      </c>
      <c r="D300" s="25" t="s">
        <v>239</v>
      </c>
      <c r="E300" s="25" t="s">
        <v>57</v>
      </c>
      <c r="F300" s="25" t="s">
        <v>18</v>
      </c>
      <c r="G300" s="19" t="s">
        <v>19</v>
      </c>
      <c r="H300" s="20">
        <v>0</v>
      </c>
      <c r="I300" s="20"/>
      <c r="J300" s="20"/>
      <c r="K300" s="20">
        <v>0</v>
      </c>
      <c r="L300" s="20">
        <v>0</v>
      </c>
      <c r="M300" s="20">
        <v>0</v>
      </c>
      <c r="N300" s="20">
        <v>0</v>
      </c>
      <c r="O300" s="20">
        <v>0</v>
      </c>
      <c r="P300" s="20">
        <v>0</v>
      </c>
      <c r="Q300" s="20">
        <v>0</v>
      </c>
      <c r="R300" s="20">
        <v>0</v>
      </c>
      <c r="S300" s="20">
        <v>0</v>
      </c>
      <c r="T300" s="20">
        <v>0</v>
      </c>
      <c r="U300" s="20">
        <v>0</v>
      </c>
      <c r="V300" s="20">
        <v>0</v>
      </c>
      <c r="W300" s="20">
        <v>0</v>
      </c>
      <c r="X300" s="20">
        <v>0</v>
      </c>
      <c r="Y300" s="20">
        <v>0</v>
      </c>
      <c r="Z300" s="20">
        <v>0</v>
      </c>
      <c r="AA300" s="20">
        <v>-180.9</v>
      </c>
      <c r="AB300" s="20">
        <v>-279</v>
      </c>
      <c r="AC300" s="20">
        <v>-554.85</v>
      </c>
      <c r="AD300" s="20">
        <v>-635.91999999999996</v>
      </c>
      <c r="AE300" s="20">
        <v>-765.24</v>
      </c>
      <c r="AF300" s="20">
        <v>-1051.8800000000001</v>
      </c>
      <c r="AG300" s="20">
        <v>-1151.75</v>
      </c>
      <c r="AH300" s="20">
        <v>-1135.8599999999999</v>
      </c>
      <c r="AI300" s="20">
        <v>-1169.56</v>
      </c>
      <c r="AJ300" s="20">
        <v>-1273.93</v>
      </c>
      <c r="AK300" s="20">
        <v>-1462.51</v>
      </c>
      <c r="AL300" s="20">
        <v>-1469.69</v>
      </c>
      <c r="AM300" s="20">
        <v>-1572.4</v>
      </c>
      <c r="AN300" s="20">
        <v>-1533.68</v>
      </c>
      <c r="AO300" s="20">
        <v>-1594.98</v>
      </c>
      <c r="AP300" s="20">
        <v>-1599.69</v>
      </c>
      <c r="AQ300" s="20">
        <v>-1665.76</v>
      </c>
      <c r="AR300" s="20">
        <v>-1536.05</v>
      </c>
      <c r="AS300" s="20">
        <v>-1470.16</v>
      </c>
      <c r="AT300" s="20">
        <v>-1260.27</v>
      </c>
      <c r="AU300" s="20">
        <v>-1187.49</v>
      </c>
      <c r="AV300" s="20">
        <v>-1283.23</v>
      </c>
      <c r="AW300" s="20">
        <v>-1312.2</v>
      </c>
      <c r="AX300" s="20">
        <v>-1248.28</v>
      </c>
      <c r="AY300" s="20">
        <v>-955.14</v>
      </c>
      <c r="AZ300" s="20">
        <v>-944.11</v>
      </c>
      <c r="BA300" s="20">
        <v>-872.68</v>
      </c>
      <c r="BB300" s="20">
        <v>-816.1</v>
      </c>
      <c r="BC300" s="20">
        <v>-849.82</v>
      </c>
      <c r="BD300" s="20">
        <v>-849.56</v>
      </c>
      <c r="BE300" s="20">
        <v>-851.67</v>
      </c>
      <c r="BF300" s="11"/>
      <c r="BG300" s="27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1"/>
      <c r="DT300" s="11"/>
      <c r="DU300" s="11"/>
      <c r="DV300" s="11"/>
      <c r="DW300" s="11"/>
      <c r="DX300" s="11"/>
      <c r="DY300" s="11"/>
      <c r="DZ300" s="11"/>
      <c r="EA300" s="11"/>
      <c r="EB300" s="11"/>
      <c r="EC300" s="11"/>
      <c r="ED300" s="11"/>
      <c r="EE300" s="11"/>
      <c r="EF300" s="11"/>
      <c r="EG300" s="11"/>
      <c r="EH300" s="11"/>
      <c r="EI300" s="11"/>
      <c r="EJ300" s="11"/>
      <c r="EK300" s="11"/>
      <c r="EL300" s="11"/>
      <c r="EM300" s="11"/>
      <c r="EN300" s="11"/>
      <c r="EO300" s="11"/>
      <c r="EP300" s="11"/>
      <c r="EQ300" s="11"/>
      <c r="ER300" s="11"/>
      <c r="ES300" s="11"/>
      <c r="ET300" s="11"/>
      <c r="EU300" s="11"/>
      <c r="EV300" s="11"/>
      <c r="EW300" s="11"/>
      <c r="EX300" s="11"/>
      <c r="EY300" s="11"/>
      <c r="EZ300" s="11"/>
      <c r="FA300" s="11"/>
      <c r="FB300" s="11"/>
      <c r="FC300" s="11"/>
      <c r="FD300" s="11"/>
      <c r="FE300" s="11"/>
      <c r="FF300" s="11"/>
      <c r="FG300" s="11"/>
      <c r="FH300" s="11"/>
      <c r="FI300" s="11"/>
      <c r="FJ300" s="11"/>
      <c r="FK300" s="11"/>
      <c r="FL300" s="11"/>
      <c r="FM300" s="11"/>
      <c r="FN300" s="11"/>
      <c r="FO300" s="11"/>
      <c r="FP300" s="11"/>
      <c r="FQ300" s="11"/>
      <c r="FR300" s="11"/>
      <c r="FS300" s="11"/>
      <c r="FT300" s="11"/>
      <c r="FU300" s="11"/>
      <c r="FV300" s="11"/>
      <c r="FW300" s="11"/>
      <c r="FX300" s="11"/>
      <c r="FY300" s="11"/>
      <c r="FZ300" s="11"/>
      <c r="GA300" s="11"/>
      <c r="GB300" s="11"/>
      <c r="GC300" s="11"/>
      <c r="GD300" s="11"/>
      <c r="GE300" s="11"/>
      <c r="GF300" s="11"/>
      <c r="GG300" s="11"/>
      <c r="GH300" s="11"/>
      <c r="GI300" s="11"/>
      <c r="GJ300" s="11"/>
      <c r="GK300" s="11"/>
      <c r="GL300" s="11"/>
      <c r="GM300" s="11"/>
      <c r="GN300" s="11"/>
      <c r="GO300" s="11"/>
      <c r="GP300" s="11"/>
      <c r="GQ300" s="11"/>
      <c r="GR300" s="11"/>
      <c r="GS300" s="11"/>
      <c r="GT300" s="11"/>
      <c r="GU300" s="11"/>
      <c r="GV300" s="11"/>
      <c r="GW300" s="11"/>
      <c r="GX300" s="11"/>
      <c r="GY300" s="11"/>
      <c r="GZ300" s="11"/>
      <c r="HA300" s="11"/>
      <c r="HB300" s="11"/>
      <c r="HC300" s="11"/>
      <c r="HD300" s="11"/>
      <c r="HE300" s="11"/>
      <c r="HF300" s="11"/>
      <c r="HG300" s="11"/>
      <c r="HH300" s="11"/>
      <c r="HI300" s="11"/>
      <c r="HJ300" s="11"/>
      <c r="HK300" s="11"/>
      <c r="HL300" s="11"/>
      <c r="HM300" s="11"/>
      <c r="HN300" s="11"/>
      <c r="HO300" s="11"/>
      <c r="HP300" s="11"/>
      <c r="HQ300" s="11"/>
      <c r="HR300" s="11"/>
      <c r="HS300" s="11"/>
      <c r="HT300" s="11"/>
      <c r="HU300" s="11"/>
      <c r="HV300" s="11"/>
      <c r="HW300" s="11"/>
      <c r="HX300" s="11"/>
      <c r="HY300" s="11"/>
      <c r="HZ300" s="11"/>
      <c r="IA300" s="11"/>
      <c r="IB300" s="11"/>
      <c r="IC300" s="11"/>
      <c r="ID300" s="11"/>
      <c r="IE300" s="11"/>
      <c r="IF300" s="11"/>
      <c r="IG300" s="11"/>
      <c r="IH300" s="11"/>
      <c r="II300" s="11"/>
      <c r="IJ300" s="11"/>
      <c r="IK300" s="11"/>
      <c r="IL300" s="11"/>
      <c r="IM300" s="11"/>
      <c r="IN300" s="11"/>
      <c r="IO300" s="11"/>
      <c r="IP300" s="11"/>
      <c r="IQ300" s="11"/>
      <c r="IR300" s="11"/>
      <c r="IS300" s="11"/>
      <c r="IT300" s="11"/>
      <c r="IU300" s="11"/>
      <c r="IV300" s="11"/>
      <c r="IW300" s="11"/>
      <c r="IX300" s="11"/>
      <c r="IY300" s="11"/>
      <c r="IZ300" s="11"/>
      <c r="JA300" s="11"/>
      <c r="JB300" s="11"/>
      <c r="JC300" s="11"/>
      <c r="JD300" s="11"/>
      <c r="JE300" s="11"/>
    </row>
    <row r="301" spans="1:265" x14ac:dyDescent="0.25">
      <c r="A301" s="23" t="s">
        <v>58</v>
      </c>
      <c r="B301" s="29" t="s">
        <v>175</v>
      </c>
      <c r="C301" s="25" t="s">
        <v>250</v>
      </c>
      <c r="D301" s="25" t="s">
        <v>239</v>
      </c>
      <c r="E301" s="25" t="s">
        <v>60</v>
      </c>
      <c r="F301" s="25" t="s">
        <v>18</v>
      </c>
      <c r="G301" s="19" t="s">
        <v>19</v>
      </c>
      <c r="H301" s="20">
        <v>0</v>
      </c>
      <c r="I301" s="20"/>
      <c r="J301" s="20"/>
      <c r="K301" s="20">
        <v>0</v>
      </c>
      <c r="L301" s="20">
        <v>0</v>
      </c>
      <c r="M301" s="20">
        <v>0</v>
      </c>
      <c r="N301" s="20">
        <v>0</v>
      </c>
      <c r="O301" s="20">
        <v>0</v>
      </c>
      <c r="P301" s="20">
        <v>0</v>
      </c>
      <c r="Q301" s="20">
        <v>0</v>
      </c>
      <c r="R301" s="20">
        <v>0</v>
      </c>
      <c r="S301" s="20">
        <v>0</v>
      </c>
      <c r="T301" s="20">
        <v>0</v>
      </c>
      <c r="U301" s="20">
        <v>0</v>
      </c>
      <c r="V301" s="20">
        <v>0</v>
      </c>
      <c r="W301" s="20">
        <v>0</v>
      </c>
      <c r="X301" s="20">
        <v>0</v>
      </c>
      <c r="Y301" s="20">
        <v>0</v>
      </c>
      <c r="Z301" s="20">
        <v>0</v>
      </c>
      <c r="AA301" s="20">
        <v>-221.1</v>
      </c>
      <c r="AB301" s="20">
        <v>-341</v>
      </c>
      <c r="AC301" s="20">
        <v>-678.15</v>
      </c>
      <c r="AD301" s="20">
        <v>-777.23</v>
      </c>
      <c r="AE301" s="20">
        <v>-935.3</v>
      </c>
      <c r="AF301" s="20">
        <v>-1285.6300000000001</v>
      </c>
      <c r="AG301" s="20">
        <v>-1407.69</v>
      </c>
      <c r="AH301" s="20">
        <v>-1388.28</v>
      </c>
      <c r="AI301" s="20">
        <v>-1429.46</v>
      </c>
      <c r="AJ301" s="20">
        <v>-1557.02</v>
      </c>
      <c r="AK301" s="20">
        <v>-1787.51</v>
      </c>
      <c r="AL301" s="20">
        <v>-1796.29</v>
      </c>
      <c r="AM301" s="20">
        <v>-1921.83</v>
      </c>
      <c r="AN301" s="20">
        <v>-1874.5</v>
      </c>
      <c r="AO301" s="20">
        <v>-1949.42</v>
      </c>
      <c r="AP301" s="20">
        <v>-1955.18</v>
      </c>
      <c r="AQ301" s="20">
        <v>-2035.93</v>
      </c>
      <c r="AR301" s="20">
        <v>-1877.4</v>
      </c>
      <c r="AS301" s="20">
        <v>-1796.87</v>
      </c>
      <c r="AT301" s="20">
        <v>-1540.33</v>
      </c>
      <c r="AU301" s="20">
        <v>-1451.37</v>
      </c>
      <c r="AV301" s="20">
        <v>-1568.4</v>
      </c>
      <c r="AW301" s="20">
        <v>-1603.8</v>
      </c>
      <c r="AX301" s="20">
        <v>-1525.68</v>
      </c>
      <c r="AY301" s="20">
        <v>-1167.3900000000001</v>
      </c>
      <c r="AZ301" s="20">
        <v>-1153.9100000000001</v>
      </c>
      <c r="BA301" s="20">
        <v>-1066.6099999999999</v>
      </c>
      <c r="BB301" s="20">
        <v>-997.46</v>
      </c>
      <c r="BC301" s="20">
        <v>-1038.67</v>
      </c>
      <c r="BD301" s="20">
        <v>-1038.3499999999999</v>
      </c>
      <c r="BE301" s="20">
        <v>-1040.93</v>
      </c>
      <c r="BF301" s="11"/>
      <c r="BG301" s="27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1"/>
      <c r="DT301" s="11"/>
      <c r="DU301" s="11"/>
      <c r="DV301" s="11"/>
      <c r="DW301" s="11"/>
      <c r="DX301" s="11"/>
      <c r="DY301" s="11"/>
      <c r="DZ301" s="11"/>
      <c r="EA301" s="11"/>
      <c r="EB301" s="11"/>
      <c r="EC301" s="11"/>
      <c r="ED301" s="11"/>
      <c r="EE301" s="11"/>
      <c r="EF301" s="11"/>
      <c r="EG301" s="11"/>
      <c r="EH301" s="11"/>
      <c r="EI301" s="11"/>
      <c r="EJ301" s="11"/>
      <c r="EK301" s="11"/>
      <c r="EL301" s="11"/>
      <c r="EM301" s="11"/>
      <c r="EN301" s="11"/>
      <c r="EO301" s="11"/>
      <c r="EP301" s="11"/>
      <c r="EQ301" s="11"/>
      <c r="ER301" s="11"/>
      <c r="ES301" s="11"/>
      <c r="ET301" s="11"/>
      <c r="EU301" s="11"/>
      <c r="EV301" s="11"/>
      <c r="EW301" s="11"/>
      <c r="EX301" s="11"/>
      <c r="EY301" s="11"/>
      <c r="EZ301" s="11"/>
      <c r="FA301" s="11"/>
      <c r="FB301" s="11"/>
      <c r="FC301" s="11"/>
      <c r="FD301" s="11"/>
      <c r="FE301" s="11"/>
      <c r="FF301" s="11"/>
      <c r="FG301" s="11"/>
      <c r="FH301" s="11"/>
      <c r="FI301" s="11"/>
      <c r="FJ301" s="11"/>
      <c r="FK301" s="11"/>
      <c r="FL301" s="11"/>
      <c r="FM301" s="11"/>
      <c r="FN301" s="11"/>
      <c r="FO301" s="11"/>
      <c r="FP301" s="11"/>
      <c r="FQ301" s="11"/>
      <c r="FR301" s="11"/>
      <c r="FS301" s="11"/>
      <c r="FT301" s="11"/>
      <c r="FU301" s="11"/>
      <c r="FV301" s="11"/>
      <c r="FW301" s="11"/>
      <c r="FX301" s="11"/>
      <c r="FY301" s="11"/>
      <c r="FZ301" s="11"/>
      <c r="GA301" s="11"/>
      <c r="GB301" s="11"/>
      <c r="GC301" s="11"/>
      <c r="GD301" s="11"/>
      <c r="GE301" s="11"/>
      <c r="GF301" s="11"/>
      <c r="GG301" s="11"/>
      <c r="GH301" s="11"/>
      <c r="GI301" s="11"/>
      <c r="GJ301" s="11"/>
      <c r="GK301" s="11"/>
      <c r="GL301" s="11"/>
      <c r="GM301" s="11"/>
      <c r="GN301" s="11"/>
      <c r="GO301" s="11"/>
      <c r="GP301" s="11"/>
      <c r="GQ301" s="11"/>
      <c r="GR301" s="11"/>
      <c r="GS301" s="11"/>
      <c r="GT301" s="11"/>
      <c r="GU301" s="11"/>
      <c r="GV301" s="11"/>
      <c r="GW301" s="11"/>
      <c r="GX301" s="11"/>
      <c r="GY301" s="11"/>
      <c r="GZ301" s="11"/>
      <c r="HA301" s="11"/>
      <c r="HB301" s="11"/>
      <c r="HC301" s="11"/>
      <c r="HD301" s="11"/>
      <c r="HE301" s="11"/>
      <c r="HF301" s="11"/>
      <c r="HG301" s="11"/>
      <c r="HH301" s="11"/>
      <c r="HI301" s="11"/>
      <c r="HJ301" s="11"/>
      <c r="HK301" s="11"/>
      <c r="HL301" s="11"/>
      <c r="HM301" s="11"/>
      <c r="HN301" s="11"/>
      <c r="HO301" s="11"/>
      <c r="HP301" s="11"/>
      <c r="HQ301" s="11"/>
      <c r="HR301" s="11"/>
      <c r="HS301" s="11"/>
      <c r="HT301" s="11"/>
      <c r="HU301" s="11"/>
      <c r="HV301" s="11"/>
      <c r="HW301" s="11"/>
      <c r="HX301" s="11"/>
      <c r="HY301" s="11"/>
      <c r="HZ301" s="11"/>
      <c r="IA301" s="11"/>
      <c r="IB301" s="11"/>
      <c r="IC301" s="11"/>
      <c r="ID301" s="11"/>
      <c r="IE301" s="11"/>
      <c r="IF301" s="11"/>
      <c r="IG301" s="11"/>
      <c r="IH301" s="11"/>
      <c r="II301" s="11"/>
      <c r="IJ301" s="11"/>
      <c r="IK301" s="11"/>
      <c r="IL301" s="11"/>
      <c r="IM301" s="11"/>
      <c r="IN301" s="11"/>
      <c r="IO301" s="11"/>
      <c r="IP301" s="11"/>
      <c r="IQ301" s="11"/>
      <c r="IR301" s="11"/>
      <c r="IS301" s="11"/>
      <c r="IT301" s="11"/>
      <c r="IU301" s="11"/>
      <c r="IV301" s="11"/>
      <c r="IW301" s="11"/>
      <c r="IX301" s="11"/>
      <c r="IY301" s="11"/>
      <c r="IZ301" s="11"/>
      <c r="JA301" s="11"/>
      <c r="JB301" s="11"/>
      <c r="JC301" s="11"/>
      <c r="JD301" s="11"/>
      <c r="JE301" s="11"/>
    </row>
    <row r="302" spans="1:265" x14ac:dyDescent="0.25">
      <c r="A302" s="16" t="s">
        <v>199</v>
      </c>
      <c r="B302" s="29" t="s">
        <v>200</v>
      </c>
      <c r="C302" s="18"/>
      <c r="D302" s="18"/>
      <c r="E302" s="18"/>
      <c r="F302" s="18"/>
      <c r="G302" s="19"/>
      <c r="H302" s="20" t="s">
        <v>76</v>
      </c>
      <c r="I302" s="20"/>
      <c r="J302" s="20"/>
      <c r="K302" s="20" t="s">
        <v>76</v>
      </c>
      <c r="L302" s="20" t="s">
        <v>76</v>
      </c>
      <c r="M302" s="20" t="s">
        <v>76</v>
      </c>
      <c r="N302" s="20" t="s">
        <v>76</v>
      </c>
      <c r="O302" s="20" t="s">
        <v>76</v>
      </c>
      <c r="P302" s="20" t="s">
        <v>76</v>
      </c>
      <c r="Q302" s="20" t="s">
        <v>76</v>
      </c>
      <c r="R302" s="20" t="s">
        <v>76</v>
      </c>
      <c r="S302" s="20" t="s">
        <v>76</v>
      </c>
      <c r="T302" s="20" t="s">
        <v>76</v>
      </c>
      <c r="U302" s="20" t="s">
        <v>76</v>
      </c>
      <c r="V302" s="20" t="s">
        <v>76</v>
      </c>
      <c r="W302" s="20" t="s">
        <v>76</v>
      </c>
      <c r="X302" s="20" t="s">
        <v>76</v>
      </c>
      <c r="Y302" s="20" t="s">
        <v>76</v>
      </c>
      <c r="Z302" s="20" t="s">
        <v>76</v>
      </c>
      <c r="AA302" s="20" t="s">
        <v>76</v>
      </c>
      <c r="AB302" s="20" t="s">
        <v>76</v>
      </c>
      <c r="AC302" s="20" t="s">
        <v>76</v>
      </c>
      <c r="AD302" s="20" t="s">
        <v>76</v>
      </c>
      <c r="AE302" s="20" t="s">
        <v>76</v>
      </c>
      <c r="AF302" s="20" t="s">
        <v>76</v>
      </c>
      <c r="AG302" s="20" t="s">
        <v>76</v>
      </c>
      <c r="AH302" s="20" t="s">
        <v>76</v>
      </c>
      <c r="AI302" s="20" t="s">
        <v>76</v>
      </c>
      <c r="AJ302" s="20" t="s">
        <v>76</v>
      </c>
      <c r="AK302" s="20" t="s">
        <v>76</v>
      </c>
      <c r="AL302" s="20" t="s">
        <v>76</v>
      </c>
      <c r="AM302" s="20" t="s">
        <v>76</v>
      </c>
      <c r="AN302" s="20" t="s">
        <v>76</v>
      </c>
      <c r="AO302" s="20" t="s">
        <v>76</v>
      </c>
      <c r="AP302" s="20" t="s">
        <v>76</v>
      </c>
      <c r="AQ302" s="20" t="s">
        <v>76</v>
      </c>
      <c r="AR302" s="20" t="s">
        <v>76</v>
      </c>
      <c r="AS302" s="20" t="s">
        <v>76</v>
      </c>
      <c r="AT302" s="20" t="s">
        <v>76</v>
      </c>
      <c r="AU302" s="20" t="s">
        <v>76</v>
      </c>
      <c r="AV302" s="20" t="s">
        <v>76</v>
      </c>
      <c r="AW302" s="20" t="s">
        <v>76</v>
      </c>
      <c r="AX302" s="20" t="s">
        <v>76</v>
      </c>
      <c r="AY302" s="20" t="s">
        <v>76</v>
      </c>
      <c r="AZ302" s="20" t="s">
        <v>76</v>
      </c>
      <c r="BA302" s="20" t="s">
        <v>76</v>
      </c>
      <c r="BB302" s="20" t="s">
        <v>76</v>
      </c>
      <c r="BC302" s="20" t="s">
        <v>76</v>
      </c>
      <c r="BD302" s="20" t="s">
        <v>76</v>
      </c>
      <c r="BE302" s="20" t="s">
        <v>76</v>
      </c>
      <c r="BF302" s="11"/>
      <c r="BG302" s="22"/>
    </row>
    <row r="303" spans="1:265" x14ac:dyDescent="0.25">
      <c r="A303" s="23" t="s">
        <v>136</v>
      </c>
      <c r="B303" s="29" t="s">
        <v>137</v>
      </c>
      <c r="C303" s="25" t="s">
        <v>250</v>
      </c>
      <c r="D303" s="25" t="s">
        <v>228</v>
      </c>
      <c r="E303" s="25" t="s">
        <v>138</v>
      </c>
      <c r="F303" s="25" t="s">
        <v>18</v>
      </c>
      <c r="G303" s="19" t="s">
        <v>19</v>
      </c>
      <c r="H303" s="20">
        <v>0</v>
      </c>
      <c r="I303" s="20"/>
      <c r="J303" s="20"/>
      <c r="K303" s="20">
        <v>0</v>
      </c>
      <c r="L303" s="20">
        <v>0</v>
      </c>
      <c r="M303" s="20">
        <v>0</v>
      </c>
      <c r="N303" s="20">
        <v>0</v>
      </c>
      <c r="O303" s="20">
        <v>0</v>
      </c>
      <c r="P303" s="20">
        <v>0</v>
      </c>
      <c r="Q303" s="20">
        <v>0</v>
      </c>
      <c r="R303" s="20">
        <v>0</v>
      </c>
      <c r="S303" s="20">
        <v>0</v>
      </c>
      <c r="T303" s="20">
        <v>0</v>
      </c>
      <c r="U303" s="20">
        <v>0</v>
      </c>
      <c r="V303" s="20">
        <v>-1</v>
      </c>
      <c r="W303" s="20">
        <v>-2</v>
      </c>
      <c r="X303" s="20">
        <v>-7</v>
      </c>
      <c r="Y303" s="20">
        <v>-9</v>
      </c>
      <c r="Z303" s="20">
        <v>-19</v>
      </c>
      <c r="AA303" s="20">
        <v>-32</v>
      </c>
      <c r="AB303" s="20">
        <v>-59</v>
      </c>
      <c r="AC303" s="20">
        <v>-102</v>
      </c>
      <c r="AD303" s="20">
        <v>-31.46</v>
      </c>
      <c r="AE303" s="20">
        <v>-22.71</v>
      </c>
      <c r="AF303" s="20">
        <v>-46.43</v>
      </c>
      <c r="AG303" s="20">
        <v>-469.95</v>
      </c>
      <c r="AH303" s="20">
        <v>-353.6</v>
      </c>
      <c r="AI303" s="20">
        <v>-397.06</v>
      </c>
      <c r="AJ303" s="20">
        <v>-471.79</v>
      </c>
      <c r="AK303" s="20">
        <v>-455.95</v>
      </c>
      <c r="AL303" s="20">
        <v>-1101.18</v>
      </c>
      <c r="AM303" s="20">
        <v>-563.80999999999995</v>
      </c>
      <c r="AN303" s="20">
        <v>-607.89</v>
      </c>
      <c r="AO303" s="20">
        <v>-563.61</v>
      </c>
      <c r="AP303" s="20">
        <v>-524.23</v>
      </c>
      <c r="AQ303" s="20">
        <v>-559.1</v>
      </c>
      <c r="AR303" s="20">
        <v>-522.99</v>
      </c>
      <c r="AS303" s="20">
        <v>-448.74</v>
      </c>
      <c r="AT303" s="20">
        <v>-540.51</v>
      </c>
      <c r="AU303" s="20">
        <v>-463.07</v>
      </c>
      <c r="AV303" s="20">
        <v>-473.84</v>
      </c>
      <c r="AW303" s="20">
        <v>-486.85</v>
      </c>
      <c r="AX303" s="20">
        <v>-418.71</v>
      </c>
      <c r="AY303" s="20">
        <v>-367.57</v>
      </c>
      <c r="AZ303" s="20">
        <v>-412.2</v>
      </c>
      <c r="BA303" s="20">
        <v>-438.09</v>
      </c>
      <c r="BB303" s="20">
        <v>-436.72</v>
      </c>
      <c r="BC303" s="20">
        <v>-477.05</v>
      </c>
      <c r="BD303" s="20">
        <v>-478.78</v>
      </c>
      <c r="BE303" s="20">
        <v>-468.75</v>
      </c>
      <c r="BF303" s="11"/>
      <c r="BG303" s="22"/>
    </row>
    <row r="304" spans="1:265" x14ac:dyDescent="0.25">
      <c r="A304" s="23" t="s">
        <v>139</v>
      </c>
      <c r="B304" s="29" t="s">
        <v>140</v>
      </c>
      <c r="C304" s="25" t="s">
        <v>250</v>
      </c>
      <c r="D304" s="25" t="s">
        <v>240</v>
      </c>
      <c r="E304" s="25" t="s">
        <v>141</v>
      </c>
      <c r="F304" s="25" t="s">
        <v>18</v>
      </c>
      <c r="G304" s="19" t="s">
        <v>19</v>
      </c>
      <c r="H304" s="20">
        <v>0</v>
      </c>
      <c r="I304" s="20"/>
      <c r="J304" s="20"/>
      <c r="K304" s="20">
        <v>0</v>
      </c>
      <c r="L304" s="20">
        <v>0</v>
      </c>
      <c r="M304" s="20">
        <v>0</v>
      </c>
      <c r="N304" s="20">
        <v>0</v>
      </c>
      <c r="O304" s="20">
        <v>0</v>
      </c>
      <c r="P304" s="20">
        <v>0</v>
      </c>
      <c r="Q304" s="20">
        <v>0</v>
      </c>
      <c r="R304" s="20">
        <v>0</v>
      </c>
      <c r="S304" s="20">
        <v>0</v>
      </c>
      <c r="T304" s="20">
        <v>0</v>
      </c>
      <c r="U304" s="20">
        <v>0</v>
      </c>
      <c r="V304" s="20">
        <v>0</v>
      </c>
      <c r="W304" s="20">
        <v>0</v>
      </c>
      <c r="X304" s="20">
        <v>0</v>
      </c>
      <c r="Y304" s="20">
        <v>0</v>
      </c>
      <c r="Z304" s="20">
        <v>0</v>
      </c>
      <c r="AA304" s="20">
        <v>0</v>
      </c>
      <c r="AB304" s="20">
        <v>0</v>
      </c>
      <c r="AC304" s="20">
        <v>0</v>
      </c>
      <c r="AD304" s="20">
        <v>-182.1</v>
      </c>
      <c r="AE304" s="20">
        <v>-152.18</v>
      </c>
      <c r="AF304" s="20">
        <v>-389.68</v>
      </c>
      <c r="AG304" s="20">
        <v>-432.72</v>
      </c>
      <c r="AH304" s="20">
        <v>-507.56</v>
      </c>
      <c r="AI304" s="20">
        <v>-633.86</v>
      </c>
      <c r="AJ304" s="20">
        <v>-637.29</v>
      </c>
      <c r="AK304" s="20">
        <v>-593.09</v>
      </c>
      <c r="AL304" s="20">
        <v>-629.69000000000005</v>
      </c>
      <c r="AM304" s="20">
        <v>-342.49</v>
      </c>
      <c r="AN304" s="20">
        <v>-439.9</v>
      </c>
      <c r="AO304" s="20">
        <v>-656.4</v>
      </c>
      <c r="AP304" s="20">
        <v>-637.63</v>
      </c>
      <c r="AQ304" s="20">
        <v>-595.85</v>
      </c>
      <c r="AR304" s="20">
        <v>-782.85</v>
      </c>
      <c r="AS304" s="20">
        <v>-743.42</v>
      </c>
      <c r="AT304" s="20">
        <v>-643.35</v>
      </c>
      <c r="AU304" s="20">
        <v>-490.7</v>
      </c>
      <c r="AV304" s="20">
        <v>-518.67999999999995</v>
      </c>
      <c r="AW304" s="20">
        <v>-870.22</v>
      </c>
      <c r="AX304" s="20">
        <v>-838.86</v>
      </c>
      <c r="AY304" s="20">
        <v>-320.77999999999997</v>
      </c>
      <c r="AZ304" s="20">
        <v>-389.95</v>
      </c>
      <c r="BA304" s="20">
        <v>-415.85</v>
      </c>
      <c r="BB304" s="20">
        <v>-501.23</v>
      </c>
      <c r="BC304" s="20">
        <v>-451.91</v>
      </c>
      <c r="BD304" s="20">
        <v>-480.75</v>
      </c>
      <c r="BE304" s="20">
        <v>-557.20000000000005</v>
      </c>
      <c r="BF304" s="11"/>
      <c r="BG304" s="22"/>
    </row>
    <row r="305" spans="1:59" x14ac:dyDescent="0.25">
      <c r="A305" s="16" t="s">
        <v>241</v>
      </c>
      <c r="B305" s="29" t="s">
        <v>242</v>
      </c>
      <c r="C305" s="18"/>
      <c r="D305" s="18"/>
      <c r="E305" s="18"/>
      <c r="F305" s="18"/>
      <c r="G305" s="19"/>
      <c r="H305" s="20" t="s">
        <v>76</v>
      </c>
      <c r="I305" s="20"/>
      <c r="J305" s="20"/>
      <c r="K305" s="20" t="s">
        <v>76</v>
      </c>
      <c r="L305" s="20" t="s">
        <v>76</v>
      </c>
      <c r="M305" s="20" t="s">
        <v>76</v>
      </c>
      <c r="N305" s="20" t="s">
        <v>76</v>
      </c>
      <c r="O305" s="20" t="s">
        <v>76</v>
      </c>
      <c r="P305" s="20" t="s">
        <v>76</v>
      </c>
      <c r="Q305" s="20" t="s">
        <v>76</v>
      </c>
      <c r="R305" s="20" t="s">
        <v>76</v>
      </c>
      <c r="S305" s="20" t="s">
        <v>76</v>
      </c>
      <c r="T305" s="20" t="s">
        <v>76</v>
      </c>
      <c r="U305" s="20" t="s">
        <v>76</v>
      </c>
      <c r="V305" s="20" t="s">
        <v>76</v>
      </c>
      <c r="W305" s="20" t="s">
        <v>76</v>
      </c>
      <c r="X305" s="20" t="s">
        <v>76</v>
      </c>
      <c r="Y305" s="20" t="s">
        <v>76</v>
      </c>
      <c r="Z305" s="20" t="s">
        <v>76</v>
      </c>
      <c r="AA305" s="20" t="s">
        <v>76</v>
      </c>
      <c r="AB305" s="20" t="s">
        <v>76</v>
      </c>
      <c r="AC305" s="20" t="s">
        <v>76</v>
      </c>
      <c r="AD305" s="20" t="s">
        <v>76</v>
      </c>
      <c r="AE305" s="20" t="s">
        <v>76</v>
      </c>
      <c r="AF305" s="20" t="s">
        <v>76</v>
      </c>
      <c r="AG305" s="20" t="s">
        <v>76</v>
      </c>
      <c r="AH305" s="20" t="s">
        <v>76</v>
      </c>
      <c r="AI305" s="20" t="s">
        <v>76</v>
      </c>
      <c r="AJ305" s="20" t="s">
        <v>76</v>
      </c>
      <c r="AK305" s="20" t="s">
        <v>76</v>
      </c>
      <c r="AL305" s="20" t="s">
        <v>76</v>
      </c>
      <c r="AM305" s="20" t="s">
        <v>76</v>
      </c>
      <c r="AN305" s="20" t="s">
        <v>76</v>
      </c>
      <c r="AO305" s="20" t="s">
        <v>76</v>
      </c>
      <c r="AP305" s="20" t="s">
        <v>76</v>
      </c>
      <c r="AQ305" s="20" t="s">
        <v>76</v>
      </c>
      <c r="AR305" s="20" t="s">
        <v>76</v>
      </c>
      <c r="AS305" s="20" t="s">
        <v>76</v>
      </c>
      <c r="AT305" s="20" t="s">
        <v>76</v>
      </c>
      <c r="AU305" s="20" t="s">
        <v>76</v>
      </c>
      <c r="AV305" s="20" t="s">
        <v>76</v>
      </c>
      <c r="AW305" s="20" t="s">
        <v>76</v>
      </c>
      <c r="AX305" s="20" t="s">
        <v>76</v>
      </c>
      <c r="AY305" s="20" t="s">
        <v>76</v>
      </c>
      <c r="AZ305" s="20" t="s">
        <v>76</v>
      </c>
      <c r="BA305" s="20" t="s">
        <v>76</v>
      </c>
      <c r="BB305" s="20" t="s">
        <v>76</v>
      </c>
      <c r="BC305" s="20" t="s">
        <v>76</v>
      </c>
      <c r="BD305" s="20" t="s">
        <v>76</v>
      </c>
      <c r="BE305" s="20" t="s">
        <v>76</v>
      </c>
      <c r="BF305" s="11"/>
      <c r="BG305" s="22"/>
    </row>
    <row r="306" spans="1:59" x14ac:dyDescent="0.25">
      <c r="A306" s="23" t="s">
        <v>243</v>
      </c>
      <c r="B306" s="29" t="s">
        <v>244</v>
      </c>
      <c r="C306" s="25" t="s">
        <v>250</v>
      </c>
      <c r="D306" s="25" t="s">
        <v>204</v>
      </c>
      <c r="E306" s="25" t="s">
        <v>138</v>
      </c>
      <c r="F306" s="25" t="s">
        <v>18</v>
      </c>
      <c r="G306" s="19" t="s">
        <v>19</v>
      </c>
      <c r="H306" s="20">
        <v>18</v>
      </c>
      <c r="I306" s="20"/>
      <c r="J306" s="20"/>
      <c r="K306" s="20">
        <v>18</v>
      </c>
      <c r="L306" s="20">
        <v>18</v>
      </c>
      <c r="M306" s="20">
        <v>18</v>
      </c>
      <c r="N306" s="20">
        <v>18</v>
      </c>
      <c r="O306" s="20">
        <v>18</v>
      </c>
      <c r="P306" s="20">
        <v>18</v>
      </c>
      <c r="Q306" s="20">
        <v>18</v>
      </c>
      <c r="R306" s="20">
        <v>18</v>
      </c>
      <c r="S306" s="20">
        <v>19</v>
      </c>
      <c r="T306" s="20">
        <v>27</v>
      </c>
      <c r="U306" s="20">
        <v>32</v>
      </c>
      <c r="V306" s="20">
        <v>48</v>
      </c>
      <c r="W306" s="20">
        <v>123</v>
      </c>
      <c r="X306" s="20">
        <v>365</v>
      </c>
      <c r="Y306" s="20">
        <v>499</v>
      </c>
      <c r="Z306" s="20">
        <v>988</v>
      </c>
      <c r="AA306" s="20">
        <v>1694</v>
      </c>
      <c r="AB306" s="20">
        <v>3146</v>
      </c>
      <c r="AC306" s="20">
        <v>5431</v>
      </c>
      <c r="AD306" s="20">
        <v>8488.73</v>
      </c>
      <c r="AE306" s="20">
        <v>11868.79</v>
      </c>
      <c r="AF306" s="20">
        <v>17581.939999999999</v>
      </c>
      <c r="AG306" s="20">
        <v>20098.330000000002</v>
      </c>
      <c r="AH306" s="20">
        <v>21541.87</v>
      </c>
      <c r="AI306" s="20">
        <v>22084.27</v>
      </c>
      <c r="AJ306" s="20">
        <v>21546.55</v>
      </c>
      <c r="AK306" s="20">
        <v>23359.97</v>
      </c>
      <c r="AL306" s="20">
        <v>23223.01</v>
      </c>
      <c r="AM306" s="20">
        <v>22903.55</v>
      </c>
      <c r="AN306" s="20">
        <v>23264.86</v>
      </c>
      <c r="AO306" s="20">
        <v>21253.67</v>
      </c>
      <c r="AP306" s="20">
        <v>19819.71</v>
      </c>
      <c r="AQ306" s="20">
        <v>17522.66</v>
      </c>
      <c r="AR306" s="20">
        <v>17697.560000000001</v>
      </c>
      <c r="AS306" s="20">
        <v>16500.23</v>
      </c>
      <c r="AT306" s="20">
        <v>19216.490000000002</v>
      </c>
      <c r="AU306" s="20">
        <v>16154.61</v>
      </c>
      <c r="AV306" s="20">
        <v>12012.67</v>
      </c>
      <c r="AW306" s="20">
        <v>10453.540000000001</v>
      </c>
      <c r="AX306" s="20">
        <v>7161.73</v>
      </c>
      <c r="AY306" s="20">
        <v>5765.46</v>
      </c>
      <c r="AZ306" s="20">
        <v>7748.35</v>
      </c>
      <c r="BA306" s="20">
        <v>8287.4699999999993</v>
      </c>
      <c r="BB306" s="20">
        <v>9258.08</v>
      </c>
      <c r="BC306" s="20">
        <v>9457.4599999999991</v>
      </c>
      <c r="BD306" s="20">
        <v>7216.69</v>
      </c>
      <c r="BE306" s="20">
        <v>8712.09</v>
      </c>
      <c r="BF306" s="11"/>
      <c r="BG306" s="22"/>
    </row>
    <row r="307" spans="1:59" x14ac:dyDescent="0.25">
      <c r="A307" s="23" t="s">
        <v>245</v>
      </c>
      <c r="B307" s="29" t="s">
        <v>246</v>
      </c>
      <c r="C307" s="25" t="s">
        <v>250</v>
      </c>
      <c r="D307" s="25" t="s">
        <v>247</v>
      </c>
      <c r="E307" s="25" t="s">
        <v>141</v>
      </c>
      <c r="F307" s="25" t="s">
        <v>18</v>
      </c>
      <c r="G307" s="19" t="s">
        <v>19</v>
      </c>
      <c r="H307" s="20">
        <v>30</v>
      </c>
      <c r="I307" s="20"/>
      <c r="J307" s="20"/>
      <c r="K307" s="20">
        <v>30</v>
      </c>
      <c r="L307" s="20">
        <v>30</v>
      </c>
      <c r="M307" s="20">
        <v>30</v>
      </c>
      <c r="N307" s="20">
        <v>30</v>
      </c>
      <c r="O307" s="20">
        <v>30</v>
      </c>
      <c r="P307" s="20">
        <v>30</v>
      </c>
      <c r="Q307" s="20">
        <v>30</v>
      </c>
      <c r="R307" s="20">
        <v>30</v>
      </c>
      <c r="S307" s="20">
        <v>31</v>
      </c>
      <c r="T307" s="20">
        <v>44</v>
      </c>
      <c r="U307" s="20">
        <v>53</v>
      </c>
      <c r="V307" s="20">
        <v>122</v>
      </c>
      <c r="W307" s="20">
        <v>294</v>
      </c>
      <c r="X307" s="20">
        <v>765</v>
      </c>
      <c r="Y307" s="20">
        <v>1092</v>
      </c>
      <c r="Z307" s="20">
        <v>2145</v>
      </c>
      <c r="AA307" s="20">
        <v>3594</v>
      </c>
      <c r="AB307" s="20">
        <v>6349</v>
      </c>
      <c r="AC307" s="20">
        <v>10281</v>
      </c>
      <c r="AD307" s="20">
        <v>14750.29</v>
      </c>
      <c r="AE307" s="20">
        <v>19512.740000000002</v>
      </c>
      <c r="AF307" s="20">
        <v>26869.919999999998</v>
      </c>
      <c r="AG307" s="20">
        <v>29189.65</v>
      </c>
      <c r="AH307" s="20">
        <v>31298.05</v>
      </c>
      <c r="AI307" s="20">
        <v>32086.14</v>
      </c>
      <c r="AJ307" s="20">
        <v>32389.37</v>
      </c>
      <c r="AK307" s="20">
        <v>34574.47</v>
      </c>
      <c r="AL307" s="20">
        <v>34758.28</v>
      </c>
      <c r="AM307" s="20">
        <v>34685.629999999997</v>
      </c>
      <c r="AN307" s="20">
        <v>34535.75</v>
      </c>
      <c r="AO307" s="20">
        <v>32070.44</v>
      </c>
      <c r="AP307" s="20">
        <v>29688.959999999999</v>
      </c>
      <c r="AQ307" s="20">
        <v>26830.31</v>
      </c>
      <c r="AR307" s="20">
        <v>26512.99</v>
      </c>
      <c r="AS307" s="20">
        <v>24498.38</v>
      </c>
      <c r="AT307" s="20">
        <v>27818.18</v>
      </c>
      <c r="AU307" s="20">
        <v>24350.19</v>
      </c>
      <c r="AV307" s="20">
        <v>20052.09</v>
      </c>
      <c r="AW307" s="20">
        <v>19058.259999999998</v>
      </c>
      <c r="AX307" s="20">
        <v>14831.51</v>
      </c>
      <c r="AY307" s="20">
        <v>13456.33</v>
      </c>
      <c r="AZ307" s="20">
        <v>15947.02</v>
      </c>
      <c r="BA307" s="20">
        <v>17881.740000000002</v>
      </c>
      <c r="BB307" s="20">
        <v>18269.23</v>
      </c>
      <c r="BC307" s="20">
        <v>19714.419999999998</v>
      </c>
      <c r="BD307" s="20">
        <v>17077.63</v>
      </c>
      <c r="BE307" s="20">
        <v>18363.580000000002</v>
      </c>
      <c r="BF307" s="11"/>
      <c r="BG307" s="22"/>
    </row>
    <row r="308" spans="1:59" x14ac:dyDescent="0.25">
      <c r="A308" s="13" t="s">
        <v>251</v>
      </c>
      <c r="B308" s="33" t="s">
        <v>252</v>
      </c>
      <c r="C308" s="18"/>
      <c r="D308" s="18"/>
      <c r="E308" s="18"/>
      <c r="F308" s="18"/>
      <c r="G308" s="19"/>
      <c r="H308" s="20" t="s">
        <v>76</v>
      </c>
      <c r="I308" s="20"/>
      <c r="J308" s="20"/>
      <c r="K308" s="20" t="s">
        <v>76</v>
      </c>
      <c r="L308" s="20" t="s">
        <v>76</v>
      </c>
      <c r="M308" s="20" t="s">
        <v>76</v>
      </c>
      <c r="N308" s="20" t="s">
        <v>76</v>
      </c>
      <c r="O308" s="20" t="s">
        <v>76</v>
      </c>
      <c r="P308" s="20" t="s">
        <v>76</v>
      </c>
      <c r="Q308" s="20" t="s">
        <v>76</v>
      </c>
      <c r="R308" s="20" t="s">
        <v>76</v>
      </c>
      <c r="S308" s="20" t="s">
        <v>76</v>
      </c>
      <c r="T308" s="20" t="s">
        <v>76</v>
      </c>
      <c r="U308" s="20" t="s">
        <v>76</v>
      </c>
      <c r="V308" s="20" t="s">
        <v>76</v>
      </c>
      <c r="W308" s="20" t="s">
        <v>76</v>
      </c>
      <c r="X308" s="20" t="s">
        <v>76</v>
      </c>
      <c r="Y308" s="20" t="s">
        <v>76</v>
      </c>
      <c r="Z308" s="20" t="s">
        <v>76</v>
      </c>
      <c r="AA308" s="20" t="s">
        <v>76</v>
      </c>
      <c r="AB308" s="20" t="s">
        <v>76</v>
      </c>
      <c r="AC308" s="20" t="s">
        <v>76</v>
      </c>
      <c r="AD308" s="20" t="s">
        <v>76</v>
      </c>
      <c r="AE308" s="20" t="s">
        <v>76</v>
      </c>
      <c r="AF308" s="20" t="s">
        <v>76</v>
      </c>
      <c r="AG308" s="20" t="s">
        <v>76</v>
      </c>
      <c r="AH308" s="20" t="s">
        <v>76</v>
      </c>
      <c r="AI308" s="20" t="s">
        <v>76</v>
      </c>
      <c r="AJ308" s="20" t="s">
        <v>76</v>
      </c>
      <c r="AK308" s="20" t="s">
        <v>76</v>
      </c>
      <c r="AL308" s="20" t="s">
        <v>76</v>
      </c>
      <c r="AM308" s="20" t="s">
        <v>76</v>
      </c>
      <c r="AN308" s="20" t="s">
        <v>76</v>
      </c>
      <c r="AO308" s="20" t="s">
        <v>76</v>
      </c>
      <c r="AP308" s="20" t="s">
        <v>76</v>
      </c>
      <c r="AQ308" s="20" t="s">
        <v>76</v>
      </c>
      <c r="AR308" s="20" t="s">
        <v>76</v>
      </c>
      <c r="AS308" s="20" t="s">
        <v>76</v>
      </c>
      <c r="AT308" s="20" t="s">
        <v>76</v>
      </c>
      <c r="AU308" s="20" t="s">
        <v>76</v>
      </c>
      <c r="AV308" s="20" t="s">
        <v>76</v>
      </c>
      <c r="AW308" s="20" t="s">
        <v>76</v>
      </c>
      <c r="AX308" s="20" t="s">
        <v>76</v>
      </c>
      <c r="AY308" s="20" t="s">
        <v>76</v>
      </c>
      <c r="AZ308" s="20" t="s">
        <v>76</v>
      </c>
      <c r="BA308" s="20" t="s">
        <v>76</v>
      </c>
      <c r="BB308" s="20" t="s">
        <v>76</v>
      </c>
      <c r="BC308" s="20" t="s">
        <v>76</v>
      </c>
      <c r="BD308" s="20" t="s">
        <v>76</v>
      </c>
      <c r="BE308" s="20" t="s">
        <v>76</v>
      </c>
      <c r="BF308" s="11"/>
      <c r="BG308" s="12"/>
    </row>
    <row r="309" spans="1:59" x14ac:dyDescent="0.25">
      <c r="A309" s="16" t="s">
        <v>224</v>
      </c>
      <c r="B309" s="29" t="s">
        <v>253</v>
      </c>
      <c r="C309" s="18"/>
      <c r="D309" s="18"/>
      <c r="E309" s="18"/>
      <c r="F309" s="18"/>
      <c r="G309" s="19"/>
      <c r="H309" s="20" t="s">
        <v>76</v>
      </c>
      <c r="I309" s="20"/>
      <c r="J309" s="20"/>
      <c r="K309" s="20" t="s">
        <v>76</v>
      </c>
      <c r="L309" s="20" t="s">
        <v>76</v>
      </c>
      <c r="M309" s="20" t="s">
        <v>76</v>
      </c>
      <c r="N309" s="20" t="s">
        <v>76</v>
      </c>
      <c r="O309" s="20" t="s">
        <v>76</v>
      </c>
      <c r="P309" s="20" t="s">
        <v>76</v>
      </c>
      <c r="Q309" s="20" t="s">
        <v>76</v>
      </c>
      <c r="R309" s="20" t="s">
        <v>76</v>
      </c>
      <c r="S309" s="20" t="s">
        <v>76</v>
      </c>
      <c r="T309" s="20" t="s">
        <v>76</v>
      </c>
      <c r="U309" s="20" t="s">
        <v>76</v>
      </c>
      <c r="V309" s="20" t="s">
        <v>76</v>
      </c>
      <c r="W309" s="20" t="s">
        <v>76</v>
      </c>
      <c r="X309" s="20" t="s">
        <v>76</v>
      </c>
      <c r="Y309" s="20" t="s">
        <v>76</v>
      </c>
      <c r="Z309" s="20" t="s">
        <v>76</v>
      </c>
      <c r="AA309" s="20" t="s">
        <v>76</v>
      </c>
      <c r="AB309" s="20" t="s">
        <v>76</v>
      </c>
      <c r="AC309" s="20" t="s">
        <v>76</v>
      </c>
      <c r="AD309" s="20" t="s">
        <v>76</v>
      </c>
      <c r="AE309" s="20" t="s">
        <v>76</v>
      </c>
      <c r="AF309" s="20" t="s">
        <v>76</v>
      </c>
      <c r="AG309" s="20" t="s">
        <v>76</v>
      </c>
      <c r="AH309" s="20" t="s">
        <v>76</v>
      </c>
      <c r="AI309" s="20" t="s">
        <v>76</v>
      </c>
      <c r="AJ309" s="20" t="s">
        <v>76</v>
      </c>
      <c r="AK309" s="20" t="s">
        <v>76</v>
      </c>
      <c r="AL309" s="20" t="s">
        <v>76</v>
      </c>
      <c r="AM309" s="20" t="s">
        <v>76</v>
      </c>
      <c r="AN309" s="20" t="s">
        <v>76</v>
      </c>
      <c r="AO309" s="20" t="s">
        <v>76</v>
      </c>
      <c r="AP309" s="20" t="s">
        <v>76</v>
      </c>
      <c r="AQ309" s="20" t="s">
        <v>76</v>
      </c>
      <c r="AR309" s="20" t="s">
        <v>76</v>
      </c>
      <c r="AS309" s="20" t="s">
        <v>76</v>
      </c>
      <c r="AT309" s="20" t="s">
        <v>76</v>
      </c>
      <c r="AU309" s="20" t="s">
        <v>76</v>
      </c>
      <c r="AV309" s="20" t="s">
        <v>76</v>
      </c>
      <c r="AW309" s="20" t="s">
        <v>76</v>
      </c>
      <c r="AX309" s="20" t="s">
        <v>76</v>
      </c>
      <c r="AY309" s="20" t="s">
        <v>76</v>
      </c>
      <c r="AZ309" s="20" t="s">
        <v>76</v>
      </c>
      <c r="BA309" s="20" t="s">
        <v>76</v>
      </c>
      <c r="BB309" s="20" t="s">
        <v>76</v>
      </c>
      <c r="BC309" s="20" t="s">
        <v>76</v>
      </c>
      <c r="BD309" s="20" t="s">
        <v>76</v>
      </c>
      <c r="BE309" s="20" t="s">
        <v>76</v>
      </c>
      <c r="BF309" s="11"/>
      <c r="BG309" s="22"/>
    </row>
    <row r="310" spans="1:59" x14ac:dyDescent="0.25">
      <c r="A310" s="23" t="s">
        <v>29</v>
      </c>
      <c r="B310" s="29" t="s">
        <v>30</v>
      </c>
      <c r="C310" s="25" t="s">
        <v>254</v>
      </c>
      <c r="D310" s="25" t="s">
        <v>227</v>
      </c>
      <c r="E310" s="25" t="s">
        <v>31</v>
      </c>
      <c r="F310" s="25" t="s">
        <v>18</v>
      </c>
      <c r="G310" s="19" t="s">
        <v>19</v>
      </c>
      <c r="H310" s="20">
        <v>0</v>
      </c>
      <c r="I310" s="20"/>
      <c r="J310" s="20"/>
      <c r="K310" s="20">
        <v>0</v>
      </c>
      <c r="L310" s="20">
        <v>0</v>
      </c>
      <c r="M310" s="20">
        <v>0</v>
      </c>
      <c r="N310" s="20">
        <v>-10.8</v>
      </c>
      <c r="O310" s="20">
        <v>-21.6</v>
      </c>
      <c r="P310" s="20">
        <v>-37.799999999999997</v>
      </c>
      <c r="Q310" s="20">
        <v>-37.799999999999997</v>
      </c>
      <c r="R310" s="20">
        <v>-66.599999999999994</v>
      </c>
      <c r="S310" s="20">
        <v>-97.56</v>
      </c>
      <c r="T310" s="20">
        <v>-119.52</v>
      </c>
      <c r="U310" s="20">
        <v>-185.04</v>
      </c>
      <c r="V310" s="20">
        <v>-452.16</v>
      </c>
      <c r="W310" s="20">
        <v>-625.67999999999995</v>
      </c>
      <c r="X310" s="20">
        <v>-1050.1199999999999</v>
      </c>
      <c r="Y310" s="20">
        <v>-1542.24</v>
      </c>
      <c r="Z310" s="20">
        <v>-2197.08</v>
      </c>
      <c r="AA310" s="20">
        <v>-2664.36</v>
      </c>
      <c r="AB310" s="20">
        <v>-3295.44</v>
      </c>
      <c r="AC310" s="20">
        <v>-3723.12</v>
      </c>
      <c r="AD310" s="20">
        <v>-4093.2</v>
      </c>
      <c r="AE310" s="20">
        <v>-4238.28</v>
      </c>
      <c r="AF310" s="20">
        <v>-4416.84</v>
      </c>
      <c r="AG310" s="20">
        <v>-6963.12</v>
      </c>
      <c r="AH310" s="20">
        <v>-10151.64</v>
      </c>
      <c r="AI310" s="20">
        <v>-10904.4</v>
      </c>
      <c r="AJ310" s="20">
        <v>-15268.32</v>
      </c>
      <c r="AK310" s="20">
        <v>-15501.67</v>
      </c>
      <c r="AL310" s="20">
        <v>-17556.98</v>
      </c>
      <c r="AM310" s="20">
        <v>-20018.82</v>
      </c>
      <c r="AN310" s="20">
        <v>-23699.200000000001</v>
      </c>
      <c r="AO310" s="20">
        <v>-23810.400000000001</v>
      </c>
      <c r="AP310" s="20">
        <v>-21988.65</v>
      </c>
      <c r="AQ310" s="20">
        <v>-25816.32</v>
      </c>
      <c r="AR310" s="20">
        <v>-24940.080000000002</v>
      </c>
      <c r="AS310" s="20">
        <v>-24193.8</v>
      </c>
      <c r="AT310" s="20">
        <v>-28113.919999999998</v>
      </c>
      <c r="AU310" s="20">
        <v>-35187.06</v>
      </c>
      <c r="AV310" s="20">
        <v>-36971.78</v>
      </c>
      <c r="AW310" s="20">
        <v>-40043.79</v>
      </c>
      <c r="AX310" s="20">
        <v>-47082.61</v>
      </c>
      <c r="AY310" s="20">
        <v>-50879.13</v>
      </c>
      <c r="AZ310" s="20">
        <v>-46014.23</v>
      </c>
      <c r="BA310" s="20">
        <v>-53208</v>
      </c>
      <c r="BB310" s="20">
        <v>-50047.040000000001</v>
      </c>
      <c r="BC310" s="20">
        <v>-58139.4</v>
      </c>
      <c r="BD310" s="20">
        <v>-58788.77</v>
      </c>
      <c r="BE310" s="20">
        <v>-57796.08</v>
      </c>
      <c r="BF310" s="11"/>
      <c r="BG310" s="22"/>
    </row>
    <row r="311" spans="1:59" x14ac:dyDescent="0.25">
      <c r="A311" s="16" t="s">
        <v>229</v>
      </c>
      <c r="B311" s="29" t="s">
        <v>230</v>
      </c>
      <c r="C311" s="18"/>
      <c r="D311" s="18"/>
      <c r="E311" s="18"/>
      <c r="F311" s="18"/>
      <c r="G311" s="19"/>
      <c r="H311" s="20" t="s">
        <v>76</v>
      </c>
      <c r="I311" s="20"/>
      <c r="J311" s="20"/>
      <c r="K311" s="20" t="s">
        <v>76</v>
      </c>
      <c r="L311" s="20" t="s">
        <v>76</v>
      </c>
      <c r="M311" s="20" t="s">
        <v>76</v>
      </c>
      <c r="N311" s="20" t="s">
        <v>76</v>
      </c>
      <c r="O311" s="20" t="s">
        <v>76</v>
      </c>
      <c r="P311" s="20" t="s">
        <v>76</v>
      </c>
      <c r="Q311" s="20" t="s">
        <v>76</v>
      </c>
      <c r="R311" s="20" t="s">
        <v>76</v>
      </c>
      <c r="S311" s="20" t="s">
        <v>76</v>
      </c>
      <c r="T311" s="20" t="s">
        <v>76</v>
      </c>
      <c r="U311" s="20" t="s">
        <v>76</v>
      </c>
      <c r="V311" s="20" t="s">
        <v>76</v>
      </c>
      <c r="W311" s="20" t="s">
        <v>76</v>
      </c>
      <c r="X311" s="20" t="s">
        <v>76</v>
      </c>
      <c r="Y311" s="20" t="s">
        <v>76</v>
      </c>
      <c r="Z311" s="20" t="s">
        <v>76</v>
      </c>
      <c r="AA311" s="20" t="s">
        <v>76</v>
      </c>
      <c r="AB311" s="20" t="s">
        <v>76</v>
      </c>
      <c r="AC311" s="20" t="s">
        <v>76</v>
      </c>
      <c r="AD311" s="20" t="s">
        <v>76</v>
      </c>
      <c r="AE311" s="20" t="s">
        <v>76</v>
      </c>
      <c r="AF311" s="20" t="s">
        <v>76</v>
      </c>
      <c r="AG311" s="20" t="s">
        <v>76</v>
      </c>
      <c r="AH311" s="20" t="s">
        <v>76</v>
      </c>
      <c r="AI311" s="20" t="s">
        <v>76</v>
      </c>
      <c r="AJ311" s="20" t="s">
        <v>76</v>
      </c>
      <c r="AK311" s="20" t="s">
        <v>76</v>
      </c>
      <c r="AL311" s="20" t="s">
        <v>76</v>
      </c>
      <c r="AM311" s="20" t="s">
        <v>76</v>
      </c>
      <c r="AN311" s="20" t="s">
        <v>76</v>
      </c>
      <c r="AO311" s="20" t="s">
        <v>76</v>
      </c>
      <c r="AP311" s="20" t="s">
        <v>76</v>
      </c>
      <c r="AQ311" s="20" t="s">
        <v>76</v>
      </c>
      <c r="AR311" s="20" t="s">
        <v>76</v>
      </c>
      <c r="AS311" s="20" t="s">
        <v>76</v>
      </c>
      <c r="AT311" s="20" t="s">
        <v>76</v>
      </c>
      <c r="AU311" s="20" t="s">
        <v>76</v>
      </c>
      <c r="AV311" s="20" t="s">
        <v>76</v>
      </c>
      <c r="AW311" s="20" t="s">
        <v>76</v>
      </c>
      <c r="AX311" s="20" t="s">
        <v>76</v>
      </c>
      <c r="AY311" s="20" t="s">
        <v>76</v>
      </c>
      <c r="AZ311" s="20" t="s">
        <v>76</v>
      </c>
      <c r="BA311" s="20" t="s">
        <v>76</v>
      </c>
      <c r="BB311" s="20" t="s">
        <v>76</v>
      </c>
      <c r="BC311" s="20" t="s">
        <v>76</v>
      </c>
      <c r="BD311" s="20" t="s">
        <v>76</v>
      </c>
      <c r="BE311" s="20" t="s">
        <v>76</v>
      </c>
      <c r="BF311" s="11"/>
      <c r="BG311" s="22"/>
    </row>
    <row r="312" spans="1:59" x14ac:dyDescent="0.25">
      <c r="A312" s="23" t="s">
        <v>136</v>
      </c>
      <c r="B312" s="29" t="s">
        <v>137</v>
      </c>
      <c r="C312" s="25" t="s">
        <v>254</v>
      </c>
      <c r="D312" s="25" t="s">
        <v>204</v>
      </c>
      <c r="E312" s="25" t="s">
        <v>138</v>
      </c>
      <c r="F312" s="25" t="s">
        <v>18</v>
      </c>
      <c r="G312" s="19" t="s">
        <v>19</v>
      </c>
      <c r="H312" s="20">
        <v>0</v>
      </c>
      <c r="I312" s="20"/>
      <c r="J312" s="20"/>
      <c r="K312" s="20">
        <v>0</v>
      </c>
      <c r="L312" s="20">
        <v>0</v>
      </c>
      <c r="M312" s="20">
        <v>0</v>
      </c>
      <c r="N312" s="20">
        <v>10.8</v>
      </c>
      <c r="O312" s="20">
        <v>21.6</v>
      </c>
      <c r="P312" s="20">
        <v>37.799999999999997</v>
      </c>
      <c r="Q312" s="20">
        <v>37.799999999999997</v>
      </c>
      <c r="R312" s="20">
        <v>66.599999999999994</v>
      </c>
      <c r="S312" s="20">
        <v>97.56</v>
      </c>
      <c r="T312" s="20">
        <v>119.52</v>
      </c>
      <c r="U312" s="20">
        <v>185.04</v>
      </c>
      <c r="V312" s="20">
        <v>452.16</v>
      </c>
      <c r="W312" s="20">
        <v>625.67999999999995</v>
      </c>
      <c r="X312" s="20">
        <v>1050.1199999999999</v>
      </c>
      <c r="Y312" s="20">
        <v>1542.24</v>
      </c>
      <c r="Z312" s="20">
        <v>2197.08</v>
      </c>
      <c r="AA312" s="20">
        <v>2664.36</v>
      </c>
      <c r="AB312" s="20">
        <v>3295.44</v>
      </c>
      <c r="AC312" s="20">
        <v>3723.12</v>
      </c>
      <c r="AD312" s="20">
        <v>4093.2</v>
      </c>
      <c r="AE312" s="20">
        <v>4238.28</v>
      </c>
      <c r="AF312" s="20">
        <v>4416.84</v>
      </c>
      <c r="AG312" s="20">
        <v>6963.12</v>
      </c>
      <c r="AH312" s="20">
        <v>10151.64</v>
      </c>
      <c r="AI312" s="20">
        <v>10904.4</v>
      </c>
      <c r="AJ312" s="20">
        <v>15268.32</v>
      </c>
      <c r="AK312" s="20">
        <v>15501.67</v>
      </c>
      <c r="AL312" s="20">
        <v>17556.98</v>
      </c>
      <c r="AM312" s="20">
        <v>20018.82</v>
      </c>
      <c r="AN312" s="20">
        <v>23699.200000000001</v>
      </c>
      <c r="AO312" s="20">
        <v>23810.400000000001</v>
      </c>
      <c r="AP312" s="20">
        <v>21988.65</v>
      </c>
      <c r="AQ312" s="20">
        <v>25816.32</v>
      </c>
      <c r="AR312" s="20">
        <v>24940.080000000002</v>
      </c>
      <c r="AS312" s="20">
        <v>24193.8</v>
      </c>
      <c r="AT312" s="20">
        <v>28113.919999999998</v>
      </c>
      <c r="AU312" s="20">
        <v>35187.06</v>
      </c>
      <c r="AV312" s="20">
        <v>36971.78</v>
      </c>
      <c r="AW312" s="20">
        <v>40043.79</v>
      </c>
      <c r="AX312" s="20">
        <v>47082.61</v>
      </c>
      <c r="AY312" s="20">
        <v>50879.13</v>
      </c>
      <c r="AZ312" s="20">
        <v>46014.23</v>
      </c>
      <c r="BA312" s="20">
        <v>53208</v>
      </c>
      <c r="BB312" s="20">
        <v>50047.040000000001</v>
      </c>
      <c r="BC312" s="20">
        <v>58139.4</v>
      </c>
      <c r="BD312" s="20">
        <v>58788.77</v>
      </c>
      <c r="BE312" s="20">
        <v>57796.08</v>
      </c>
      <c r="BF312" s="11"/>
      <c r="BG312" s="22"/>
    </row>
    <row r="313" spans="1:59" x14ac:dyDescent="0.25">
      <c r="A313" s="13" t="s">
        <v>255</v>
      </c>
      <c r="B313" s="33" t="s">
        <v>256</v>
      </c>
      <c r="C313" s="18"/>
      <c r="D313" s="18"/>
      <c r="E313" s="18"/>
      <c r="F313" s="18"/>
      <c r="G313" s="19"/>
      <c r="H313" s="20" t="s">
        <v>76</v>
      </c>
      <c r="I313" s="20"/>
      <c r="J313" s="20"/>
      <c r="K313" s="20" t="s">
        <v>76</v>
      </c>
      <c r="L313" s="20" t="s">
        <v>76</v>
      </c>
      <c r="M313" s="20" t="s">
        <v>76</v>
      </c>
      <c r="N313" s="20" t="s">
        <v>76</v>
      </c>
      <c r="O313" s="20" t="s">
        <v>76</v>
      </c>
      <c r="P313" s="20" t="s">
        <v>76</v>
      </c>
      <c r="Q313" s="20" t="s">
        <v>76</v>
      </c>
      <c r="R313" s="20" t="s">
        <v>76</v>
      </c>
      <c r="S313" s="20" t="s">
        <v>76</v>
      </c>
      <c r="T313" s="20" t="s">
        <v>76</v>
      </c>
      <c r="U313" s="20" t="s">
        <v>76</v>
      </c>
      <c r="V313" s="20" t="s">
        <v>76</v>
      </c>
      <c r="W313" s="20" t="s">
        <v>76</v>
      </c>
      <c r="X313" s="20" t="s">
        <v>76</v>
      </c>
      <c r="Y313" s="20" t="s">
        <v>76</v>
      </c>
      <c r="Z313" s="20" t="s">
        <v>76</v>
      </c>
      <c r="AA313" s="20" t="s">
        <v>76</v>
      </c>
      <c r="AB313" s="20" t="s">
        <v>76</v>
      </c>
      <c r="AC313" s="20" t="s">
        <v>76</v>
      </c>
      <c r="AD313" s="20" t="s">
        <v>76</v>
      </c>
      <c r="AE313" s="20" t="s">
        <v>76</v>
      </c>
      <c r="AF313" s="20" t="s">
        <v>76</v>
      </c>
      <c r="AG313" s="20" t="s">
        <v>76</v>
      </c>
      <c r="AH313" s="20" t="s">
        <v>76</v>
      </c>
      <c r="AI313" s="20" t="s">
        <v>76</v>
      </c>
      <c r="AJ313" s="20" t="s">
        <v>76</v>
      </c>
      <c r="AK313" s="20" t="s">
        <v>76</v>
      </c>
      <c r="AL313" s="20" t="s">
        <v>76</v>
      </c>
      <c r="AM313" s="20" t="s">
        <v>76</v>
      </c>
      <c r="AN313" s="20" t="s">
        <v>76</v>
      </c>
      <c r="AO313" s="20" t="s">
        <v>76</v>
      </c>
      <c r="AP313" s="20" t="s">
        <v>76</v>
      </c>
      <c r="AQ313" s="20" t="s">
        <v>76</v>
      </c>
      <c r="AR313" s="20" t="s">
        <v>76</v>
      </c>
      <c r="AS313" s="20" t="s">
        <v>76</v>
      </c>
      <c r="AT313" s="20" t="s">
        <v>76</v>
      </c>
      <c r="AU313" s="20" t="s">
        <v>76</v>
      </c>
      <c r="AV313" s="20" t="s">
        <v>76</v>
      </c>
      <c r="AW313" s="20" t="s">
        <v>76</v>
      </c>
      <c r="AX313" s="20" t="s">
        <v>76</v>
      </c>
      <c r="AY313" s="20" t="s">
        <v>76</v>
      </c>
      <c r="AZ313" s="20" t="s">
        <v>76</v>
      </c>
      <c r="BA313" s="20" t="s">
        <v>76</v>
      </c>
      <c r="BB313" s="20" t="s">
        <v>76</v>
      </c>
      <c r="BC313" s="20" t="s">
        <v>76</v>
      </c>
      <c r="BD313" s="20" t="s">
        <v>76</v>
      </c>
      <c r="BE313" s="20" t="s">
        <v>76</v>
      </c>
      <c r="BF313" s="11"/>
      <c r="BG313" s="12"/>
    </row>
    <row r="314" spans="1:59" x14ac:dyDescent="0.25">
      <c r="A314" s="16" t="s">
        <v>224</v>
      </c>
      <c r="B314" s="29" t="s">
        <v>253</v>
      </c>
      <c r="C314" s="18"/>
      <c r="D314" s="18"/>
      <c r="E314" s="18"/>
      <c r="F314" s="18"/>
      <c r="G314" s="19"/>
      <c r="H314" s="20" t="s">
        <v>76</v>
      </c>
      <c r="I314" s="20"/>
      <c r="J314" s="20"/>
      <c r="K314" s="20" t="s">
        <v>76</v>
      </c>
      <c r="L314" s="20" t="s">
        <v>76</v>
      </c>
      <c r="M314" s="20" t="s">
        <v>76</v>
      </c>
      <c r="N314" s="20" t="s">
        <v>76</v>
      </c>
      <c r="O314" s="20" t="s">
        <v>76</v>
      </c>
      <c r="P314" s="20" t="s">
        <v>76</v>
      </c>
      <c r="Q314" s="20" t="s">
        <v>76</v>
      </c>
      <c r="R314" s="20" t="s">
        <v>76</v>
      </c>
      <c r="S314" s="20" t="s">
        <v>76</v>
      </c>
      <c r="T314" s="20" t="s">
        <v>76</v>
      </c>
      <c r="U314" s="20" t="s">
        <v>76</v>
      </c>
      <c r="V314" s="20" t="s">
        <v>76</v>
      </c>
      <c r="W314" s="20" t="s">
        <v>76</v>
      </c>
      <c r="X314" s="20" t="s">
        <v>76</v>
      </c>
      <c r="Y314" s="20" t="s">
        <v>76</v>
      </c>
      <c r="Z314" s="20" t="s">
        <v>76</v>
      </c>
      <c r="AA314" s="20" t="s">
        <v>76</v>
      </c>
      <c r="AB314" s="20" t="s">
        <v>76</v>
      </c>
      <c r="AC314" s="20" t="s">
        <v>76</v>
      </c>
      <c r="AD314" s="20" t="s">
        <v>76</v>
      </c>
      <c r="AE314" s="20" t="s">
        <v>76</v>
      </c>
      <c r="AF314" s="20" t="s">
        <v>76</v>
      </c>
      <c r="AG314" s="20" t="s">
        <v>76</v>
      </c>
      <c r="AH314" s="20" t="s">
        <v>76</v>
      </c>
      <c r="AI314" s="20" t="s">
        <v>76</v>
      </c>
      <c r="AJ314" s="20" t="s">
        <v>76</v>
      </c>
      <c r="AK314" s="20" t="s">
        <v>76</v>
      </c>
      <c r="AL314" s="20" t="s">
        <v>76</v>
      </c>
      <c r="AM314" s="20" t="s">
        <v>76</v>
      </c>
      <c r="AN314" s="20" t="s">
        <v>76</v>
      </c>
      <c r="AO314" s="20" t="s">
        <v>76</v>
      </c>
      <c r="AP314" s="20" t="s">
        <v>76</v>
      </c>
      <c r="AQ314" s="20" t="s">
        <v>76</v>
      </c>
      <c r="AR314" s="20" t="s">
        <v>76</v>
      </c>
      <c r="AS314" s="20" t="s">
        <v>76</v>
      </c>
      <c r="AT314" s="20" t="s">
        <v>76</v>
      </c>
      <c r="AU314" s="20" t="s">
        <v>76</v>
      </c>
      <c r="AV314" s="20" t="s">
        <v>76</v>
      </c>
      <c r="AW314" s="20" t="s">
        <v>76</v>
      </c>
      <c r="AX314" s="20" t="s">
        <v>76</v>
      </c>
      <c r="AY314" s="20" t="s">
        <v>76</v>
      </c>
      <c r="AZ314" s="20" t="s">
        <v>76</v>
      </c>
      <c r="BA314" s="20" t="s">
        <v>76</v>
      </c>
      <c r="BB314" s="20" t="s">
        <v>76</v>
      </c>
      <c r="BC314" s="20" t="s">
        <v>76</v>
      </c>
      <c r="BD314" s="20" t="s">
        <v>76</v>
      </c>
      <c r="BE314" s="20" t="s">
        <v>76</v>
      </c>
      <c r="BF314" s="11"/>
      <c r="BG314" s="22"/>
    </row>
    <row r="315" spans="1:59" x14ac:dyDescent="0.25">
      <c r="A315" s="23" t="s">
        <v>32</v>
      </c>
      <c r="B315" s="29" t="s">
        <v>33</v>
      </c>
      <c r="C315" s="25" t="s">
        <v>257</v>
      </c>
      <c r="D315" s="25" t="s">
        <v>227</v>
      </c>
      <c r="E315" s="25" t="s">
        <v>34</v>
      </c>
      <c r="F315" s="25" t="s">
        <v>18</v>
      </c>
      <c r="G315" s="19" t="s">
        <v>19</v>
      </c>
      <c r="H315" s="20">
        <v>-75.599999999999994</v>
      </c>
      <c r="I315" s="20"/>
      <c r="J315" s="20"/>
      <c r="K315" s="20">
        <v>-75.599999999999994</v>
      </c>
      <c r="L315" s="20">
        <v>-68.400000000000006</v>
      </c>
      <c r="M315" s="20">
        <v>-93.6</v>
      </c>
      <c r="N315" s="20">
        <v>-97.2</v>
      </c>
      <c r="O315" s="20">
        <v>-104.4</v>
      </c>
      <c r="P315" s="20">
        <v>-122.76</v>
      </c>
      <c r="Q315" s="20">
        <v>-127.8</v>
      </c>
      <c r="R315" s="20">
        <v>-109.08</v>
      </c>
      <c r="S315" s="20">
        <v>-120.6</v>
      </c>
      <c r="T315" s="20">
        <v>-108.72</v>
      </c>
      <c r="U315" s="20">
        <v>-106.92</v>
      </c>
      <c r="V315" s="20">
        <v>-102.96</v>
      </c>
      <c r="W315" s="20">
        <v>-105.84</v>
      </c>
      <c r="X315" s="20">
        <v>-118.08</v>
      </c>
      <c r="Y315" s="20">
        <v>-82.44</v>
      </c>
      <c r="Z315" s="20">
        <v>-100.8</v>
      </c>
      <c r="AA315" s="20">
        <v>-91.44</v>
      </c>
      <c r="AB315" s="20">
        <v>-99.72</v>
      </c>
      <c r="AC315" s="20">
        <v>-99</v>
      </c>
      <c r="AD315" s="20">
        <v>-117.36</v>
      </c>
      <c r="AE315" s="20">
        <v>-109.08</v>
      </c>
      <c r="AF315" s="20">
        <v>-69.48</v>
      </c>
      <c r="AG315" s="20">
        <v>-69.12</v>
      </c>
      <c r="AH315" s="20">
        <v>-98.28</v>
      </c>
      <c r="AI315" s="20">
        <v>-109.8</v>
      </c>
      <c r="AJ315" s="20">
        <v>-108.72</v>
      </c>
      <c r="AK315" s="20">
        <v>-99.36</v>
      </c>
      <c r="AL315" s="20">
        <v>-114.48</v>
      </c>
      <c r="AM315" s="20">
        <v>-76.319999999999993</v>
      </c>
      <c r="AN315" s="20">
        <v>-95.4</v>
      </c>
      <c r="AO315" s="20">
        <v>-81</v>
      </c>
      <c r="AP315" s="20">
        <v>-84.24</v>
      </c>
      <c r="AQ315" s="20">
        <v>-101.52</v>
      </c>
      <c r="AR315" s="20">
        <v>-92.88</v>
      </c>
      <c r="AS315" s="20">
        <v>-68.040000000000006</v>
      </c>
      <c r="AT315" s="20">
        <v>-74.31</v>
      </c>
      <c r="AU315" s="20">
        <v>-60.73</v>
      </c>
      <c r="AV315" s="20">
        <v>-62.91</v>
      </c>
      <c r="AW315" s="20">
        <v>-48.31</v>
      </c>
      <c r="AX315" s="20">
        <v>-54.37</v>
      </c>
      <c r="AY315" s="20">
        <v>-64.91</v>
      </c>
      <c r="AZ315" s="20">
        <v>-69.38</v>
      </c>
      <c r="BA315" s="20">
        <v>-64.34</v>
      </c>
      <c r="BB315" s="20">
        <v>-53.5</v>
      </c>
      <c r="BC315" s="20">
        <v>-61.04</v>
      </c>
      <c r="BD315" s="20">
        <v>-61.43</v>
      </c>
      <c r="BE315" s="20">
        <v>-58.66</v>
      </c>
      <c r="BF315" s="11"/>
      <c r="BG315" s="22"/>
    </row>
    <row r="316" spans="1:59" x14ac:dyDescent="0.25">
      <c r="A316" s="16" t="s">
        <v>229</v>
      </c>
      <c r="B316" s="29" t="s">
        <v>230</v>
      </c>
      <c r="C316" s="18"/>
      <c r="D316" s="18"/>
      <c r="E316" s="18"/>
      <c r="F316" s="18"/>
      <c r="G316" s="19"/>
      <c r="H316" s="20" t="s">
        <v>76</v>
      </c>
      <c r="I316" s="20"/>
      <c r="J316" s="20"/>
      <c r="K316" s="20" t="s">
        <v>76</v>
      </c>
      <c r="L316" s="20" t="s">
        <v>76</v>
      </c>
      <c r="M316" s="20" t="s">
        <v>76</v>
      </c>
      <c r="N316" s="20" t="s">
        <v>76</v>
      </c>
      <c r="O316" s="20" t="s">
        <v>76</v>
      </c>
      <c r="P316" s="20" t="s">
        <v>76</v>
      </c>
      <c r="Q316" s="20" t="s">
        <v>76</v>
      </c>
      <c r="R316" s="20" t="s">
        <v>76</v>
      </c>
      <c r="S316" s="20" t="s">
        <v>76</v>
      </c>
      <c r="T316" s="20" t="s">
        <v>76</v>
      </c>
      <c r="U316" s="20" t="s">
        <v>76</v>
      </c>
      <c r="V316" s="20" t="s">
        <v>76</v>
      </c>
      <c r="W316" s="20" t="s">
        <v>76</v>
      </c>
      <c r="X316" s="20" t="s">
        <v>76</v>
      </c>
      <c r="Y316" s="20" t="s">
        <v>76</v>
      </c>
      <c r="Z316" s="20" t="s">
        <v>76</v>
      </c>
      <c r="AA316" s="20" t="s">
        <v>76</v>
      </c>
      <c r="AB316" s="20" t="s">
        <v>76</v>
      </c>
      <c r="AC316" s="20" t="s">
        <v>76</v>
      </c>
      <c r="AD316" s="20" t="s">
        <v>76</v>
      </c>
      <c r="AE316" s="20" t="s">
        <v>76</v>
      </c>
      <c r="AF316" s="20" t="s">
        <v>76</v>
      </c>
      <c r="AG316" s="20" t="s">
        <v>76</v>
      </c>
      <c r="AH316" s="20" t="s">
        <v>76</v>
      </c>
      <c r="AI316" s="20" t="s">
        <v>76</v>
      </c>
      <c r="AJ316" s="20" t="s">
        <v>76</v>
      </c>
      <c r="AK316" s="20" t="s">
        <v>76</v>
      </c>
      <c r="AL316" s="20" t="s">
        <v>76</v>
      </c>
      <c r="AM316" s="20" t="s">
        <v>76</v>
      </c>
      <c r="AN316" s="20" t="s">
        <v>76</v>
      </c>
      <c r="AO316" s="20" t="s">
        <v>76</v>
      </c>
      <c r="AP316" s="20" t="s">
        <v>76</v>
      </c>
      <c r="AQ316" s="20" t="s">
        <v>76</v>
      </c>
      <c r="AR316" s="20" t="s">
        <v>76</v>
      </c>
      <c r="AS316" s="20" t="s">
        <v>76</v>
      </c>
      <c r="AT316" s="20" t="s">
        <v>76</v>
      </c>
      <c r="AU316" s="20" t="s">
        <v>76</v>
      </c>
      <c r="AV316" s="20" t="s">
        <v>76</v>
      </c>
      <c r="AW316" s="20" t="s">
        <v>76</v>
      </c>
      <c r="AX316" s="20" t="s">
        <v>76</v>
      </c>
      <c r="AY316" s="20" t="s">
        <v>76</v>
      </c>
      <c r="AZ316" s="20" t="s">
        <v>76</v>
      </c>
      <c r="BA316" s="20" t="s">
        <v>76</v>
      </c>
      <c r="BB316" s="20" t="s">
        <v>76</v>
      </c>
      <c r="BC316" s="20" t="s">
        <v>76</v>
      </c>
      <c r="BD316" s="20" t="s">
        <v>76</v>
      </c>
      <c r="BE316" s="20" t="s">
        <v>76</v>
      </c>
      <c r="BF316" s="11"/>
      <c r="BG316" s="22"/>
    </row>
    <row r="317" spans="1:59" x14ac:dyDescent="0.25">
      <c r="A317" s="23" t="s">
        <v>136</v>
      </c>
      <c r="B317" s="29" t="s">
        <v>137</v>
      </c>
      <c r="C317" s="25" t="s">
        <v>257</v>
      </c>
      <c r="D317" s="25" t="s">
        <v>204</v>
      </c>
      <c r="E317" s="25" t="s">
        <v>138</v>
      </c>
      <c r="F317" s="25" t="s">
        <v>18</v>
      </c>
      <c r="G317" s="19" t="s">
        <v>19</v>
      </c>
      <c r="H317" s="20">
        <v>75.599999999999994</v>
      </c>
      <c r="I317" s="20"/>
      <c r="J317" s="20"/>
      <c r="K317" s="20">
        <v>75.599999999999994</v>
      </c>
      <c r="L317" s="20">
        <v>68.400000000000006</v>
      </c>
      <c r="M317" s="20">
        <v>93.6</v>
      </c>
      <c r="N317" s="20">
        <v>97.2</v>
      </c>
      <c r="O317" s="20">
        <v>104.4</v>
      </c>
      <c r="P317" s="20">
        <v>122.76</v>
      </c>
      <c r="Q317" s="20">
        <v>127.8</v>
      </c>
      <c r="R317" s="20">
        <v>109.08</v>
      </c>
      <c r="S317" s="20">
        <v>120.6</v>
      </c>
      <c r="T317" s="20">
        <v>108.72</v>
      </c>
      <c r="U317" s="20">
        <v>106.92</v>
      </c>
      <c r="V317" s="20">
        <v>102.96</v>
      </c>
      <c r="W317" s="20">
        <v>105.84</v>
      </c>
      <c r="X317" s="20">
        <v>118.08</v>
      </c>
      <c r="Y317" s="20">
        <v>82.44</v>
      </c>
      <c r="Z317" s="20">
        <v>100.8</v>
      </c>
      <c r="AA317" s="20">
        <v>91.44</v>
      </c>
      <c r="AB317" s="20">
        <v>99.72</v>
      </c>
      <c r="AC317" s="20">
        <v>99</v>
      </c>
      <c r="AD317" s="20">
        <v>117.36</v>
      </c>
      <c r="AE317" s="20">
        <v>109.08</v>
      </c>
      <c r="AF317" s="20">
        <v>69.48</v>
      </c>
      <c r="AG317" s="20">
        <v>69.12</v>
      </c>
      <c r="AH317" s="20">
        <v>98.28</v>
      </c>
      <c r="AI317" s="20">
        <v>109.8</v>
      </c>
      <c r="AJ317" s="20">
        <v>108.72</v>
      </c>
      <c r="AK317" s="20">
        <v>99.36</v>
      </c>
      <c r="AL317" s="20">
        <v>114.48</v>
      </c>
      <c r="AM317" s="20">
        <v>76.319999999999993</v>
      </c>
      <c r="AN317" s="20">
        <v>95.4</v>
      </c>
      <c r="AO317" s="20">
        <v>81</v>
      </c>
      <c r="AP317" s="20">
        <v>84.24</v>
      </c>
      <c r="AQ317" s="20">
        <v>101.52</v>
      </c>
      <c r="AR317" s="20">
        <v>92.88</v>
      </c>
      <c r="AS317" s="20">
        <v>68.040000000000006</v>
      </c>
      <c r="AT317" s="20">
        <v>74.31</v>
      </c>
      <c r="AU317" s="20">
        <v>60.73</v>
      </c>
      <c r="AV317" s="20">
        <v>62.91</v>
      </c>
      <c r="AW317" s="20">
        <v>48.31</v>
      </c>
      <c r="AX317" s="20">
        <v>54.37</v>
      </c>
      <c r="AY317" s="20">
        <v>64.91</v>
      </c>
      <c r="AZ317" s="20">
        <v>69.38</v>
      </c>
      <c r="BA317" s="20">
        <v>64.34</v>
      </c>
      <c r="BB317" s="20">
        <v>53.5</v>
      </c>
      <c r="BC317" s="20">
        <v>61.04</v>
      </c>
      <c r="BD317" s="20">
        <v>61.43</v>
      </c>
      <c r="BE317" s="20">
        <v>58.66</v>
      </c>
      <c r="BF317" s="11"/>
      <c r="BG317" s="22"/>
    </row>
    <row r="318" spans="1:59" x14ac:dyDescent="0.25">
      <c r="A318" s="13" t="s">
        <v>258</v>
      </c>
      <c r="B318" s="33" t="s">
        <v>259</v>
      </c>
      <c r="C318" s="18"/>
      <c r="D318" s="18"/>
      <c r="E318" s="18"/>
      <c r="F318" s="18"/>
      <c r="G318" s="19"/>
      <c r="H318" s="20" t="s">
        <v>76</v>
      </c>
      <c r="I318" s="20"/>
      <c r="J318" s="20"/>
      <c r="K318" s="20" t="s">
        <v>76</v>
      </c>
      <c r="L318" s="20" t="s">
        <v>76</v>
      </c>
      <c r="M318" s="20" t="s">
        <v>76</v>
      </c>
      <c r="N318" s="20" t="s">
        <v>76</v>
      </c>
      <c r="O318" s="20" t="s">
        <v>76</v>
      </c>
      <c r="P318" s="20" t="s">
        <v>76</v>
      </c>
      <c r="Q318" s="20" t="s">
        <v>76</v>
      </c>
      <c r="R318" s="20" t="s">
        <v>76</v>
      </c>
      <c r="S318" s="20" t="s">
        <v>76</v>
      </c>
      <c r="T318" s="20" t="s">
        <v>76</v>
      </c>
      <c r="U318" s="20" t="s">
        <v>76</v>
      </c>
      <c r="V318" s="20" t="s">
        <v>76</v>
      </c>
      <c r="W318" s="20" t="s">
        <v>76</v>
      </c>
      <c r="X318" s="20" t="s">
        <v>76</v>
      </c>
      <c r="Y318" s="20" t="s">
        <v>76</v>
      </c>
      <c r="Z318" s="20" t="s">
        <v>76</v>
      </c>
      <c r="AA318" s="20" t="s">
        <v>76</v>
      </c>
      <c r="AB318" s="20" t="s">
        <v>76</v>
      </c>
      <c r="AC318" s="20" t="s">
        <v>76</v>
      </c>
      <c r="AD318" s="20" t="s">
        <v>76</v>
      </c>
      <c r="AE318" s="20" t="s">
        <v>76</v>
      </c>
      <c r="AF318" s="20" t="s">
        <v>76</v>
      </c>
      <c r="AG318" s="20" t="s">
        <v>76</v>
      </c>
      <c r="AH318" s="20" t="s">
        <v>76</v>
      </c>
      <c r="AI318" s="20" t="s">
        <v>76</v>
      </c>
      <c r="AJ318" s="20" t="s">
        <v>76</v>
      </c>
      <c r="AK318" s="20" t="s">
        <v>76</v>
      </c>
      <c r="AL318" s="20" t="s">
        <v>76</v>
      </c>
      <c r="AM318" s="20" t="s">
        <v>76</v>
      </c>
      <c r="AN318" s="20" t="s">
        <v>76</v>
      </c>
      <c r="AO318" s="20" t="s">
        <v>76</v>
      </c>
      <c r="AP318" s="20" t="s">
        <v>76</v>
      </c>
      <c r="AQ318" s="20" t="s">
        <v>76</v>
      </c>
      <c r="AR318" s="20" t="s">
        <v>76</v>
      </c>
      <c r="AS318" s="20" t="s">
        <v>76</v>
      </c>
      <c r="AT318" s="20" t="s">
        <v>76</v>
      </c>
      <c r="AU318" s="20" t="s">
        <v>76</v>
      </c>
      <c r="AV318" s="20" t="s">
        <v>76</v>
      </c>
      <c r="AW318" s="20" t="s">
        <v>76</v>
      </c>
      <c r="AX318" s="20" t="s">
        <v>76</v>
      </c>
      <c r="AY318" s="20" t="s">
        <v>76</v>
      </c>
      <c r="AZ318" s="20" t="s">
        <v>76</v>
      </c>
      <c r="BA318" s="20" t="s">
        <v>76</v>
      </c>
      <c r="BB318" s="20" t="s">
        <v>76</v>
      </c>
      <c r="BC318" s="20" t="s">
        <v>76</v>
      </c>
      <c r="BD318" s="20" t="s">
        <v>76</v>
      </c>
      <c r="BE318" s="20" t="s">
        <v>76</v>
      </c>
      <c r="BF318" s="11"/>
      <c r="BG318" s="12"/>
    </row>
    <row r="319" spans="1:59" x14ac:dyDescent="0.25">
      <c r="A319" s="16" t="s">
        <v>237</v>
      </c>
      <c r="B319" s="29" t="s">
        <v>238</v>
      </c>
      <c r="C319" s="18"/>
      <c r="D319" s="18"/>
      <c r="E319" s="18"/>
      <c r="F319" s="18"/>
      <c r="G319" s="19"/>
      <c r="H319" s="20" t="s">
        <v>76</v>
      </c>
      <c r="I319" s="20"/>
      <c r="J319" s="20"/>
      <c r="K319" s="20" t="s">
        <v>76</v>
      </c>
      <c r="L319" s="20" t="s">
        <v>76</v>
      </c>
      <c r="M319" s="20" t="s">
        <v>76</v>
      </c>
      <c r="N319" s="20" t="s">
        <v>76</v>
      </c>
      <c r="O319" s="20" t="s">
        <v>76</v>
      </c>
      <c r="P319" s="20" t="s">
        <v>76</v>
      </c>
      <c r="Q319" s="20" t="s">
        <v>76</v>
      </c>
      <c r="R319" s="20" t="s">
        <v>76</v>
      </c>
      <c r="S319" s="20" t="s">
        <v>76</v>
      </c>
      <c r="T319" s="20" t="s">
        <v>76</v>
      </c>
      <c r="U319" s="20" t="s">
        <v>76</v>
      </c>
      <c r="V319" s="20" t="s">
        <v>76</v>
      </c>
      <c r="W319" s="20" t="s">
        <v>76</v>
      </c>
      <c r="X319" s="20" t="s">
        <v>76</v>
      </c>
      <c r="Y319" s="20" t="s">
        <v>76</v>
      </c>
      <c r="Z319" s="20" t="s">
        <v>76</v>
      </c>
      <c r="AA319" s="20" t="s">
        <v>76</v>
      </c>
      <c r="AB319" s="20" t="s">
        <v>76</v>
      </c>
      <c r="AC319" s="20" t="s">
        <v>76</v>
      </c>
      <c r="AD319" s="20" t="s">
        <v>76</v>
      </c>
      <c r="AE319" s="20" t="s">
        <v>76</v>
      </c>
      <c r="AF319" s="20" t="s">
        <v>76</v>
      </c>
      <c r="AG319" s="20" t="s">
        <v>76</v>
      </c>
      <c r="AH319" s="20" t="s">
        <v>76</v>
      </c>
      <c r="AI319" s="20" t="s">
        <v>76</v>
      </c>
      <c r="AJ319" s="20" t="s">
        <v>76</v>
      </c>
      <c r="AK319" s="20" t="s">
        <v>76</v>
      </c>
      <c r="AL319" s="20" t="s">
        <v>76</v>
      </c>
      <c r="AM319" s="20" t="s">
        <v>76</v>
      </c>
      <c r="AN319" s="20" t="s">
        <v>76</v>
      </c>
      <c r="AO319" s="20" t="s">
        <v>76</v>
      </c>
      <c r="AP319" s="20" t="s">
        <v>76</v>
      </c>
      <c r="AQ319" s="20" t="s">
        <v>76</v>
      </c>
      <c r="AR319" s="20" t="s">
        <v>76</v>
      </c>
      <c r="AS319" s="20" t="s">
        <v>76</v>
      </c>
      <c r="AT319" s="20" t="s">
        <v>76</v>
      </c>
      <c r="AU319" s="20" t="s">
        <v>76</v>
      </c>
      <c r="AV319" s="20" t="s">
        <v>76</v>
      </c>
      <c r="AW319" s="20" t="s">
        <v>76</v>
      </c>
      <c r="AX319" s="20" t="s">
        <v>76</v>
      </c>
      <c r="AY319" s="20" t="s">
        <v>76</v>
      </c>
      <c r="AZ319" s="20" t="s">
        <v>76</v>
      </c>
      <c r="BA319" s="20" t="s">
        <v>76</v>
      </c>
      <c r="BB319" s="20" t="s">
        <v>76</v>
      </c>
      <c r="BC319" s="20" t="s">
        <v>76</v>
      </c>
      <c r="BD319" s="20" t="s">
        <v>76</v>
      </c>
      <c r="BE319" s="20" t="s">
        <v>76</v>
      </c>
      <c r="BF319" s="28"/>
      <c r="BG319" s="22"/>
    </row>
    <row r="320" spans="1:59" x14ac:dyDescent="0.25">
      <c r="A320" s="23" t="s">
        <v>167</v>
      </c>
      <c r="B320" s="29" t="s">
        <v>168</v>
      </c>
      <c r="C320" s="25" t="s">
        <v>260</v>
      </c>
      <c r="D320" s="25" t="s">
        <v>239</v>
      </c>
      <c r="E320" s="25" t="s">
        <v>169</v>
      </c>
      <c r="F320" s="25" t="s">
        <v>18</v>
      </c>
      <c r="G320" s="19" t="s">
        <v>19</v>
      </c>
      <c r="H320" s="20">
        <v>0</v>
      </c>
      <c r="I320" s="20"/>
      <c r="J320" s="20"/>
      <c r="K320" s="20">
        <v>0</v>
      </c>
      <c r="L320" s="20">
        <v>0</v>
      </c>
      <c r="M320" s="20">
        <v>0</v>
      </c>
      <c r="N320" s="20">
        <v>0</v>
      </c>
      <c r="O320" s="20">
        <v>0</v>
      </c>
      <c r="P320" s="20">
        <v>0</v>
      </c>
      <c r="Q320" s="20">
        <v>0</v>
      </c>
      <c r="R320" s="20">
        <v>0</v>
      </c>
      <c r="S320" s="20">
        <v>0</v>
      </c>
      <c r="T320" s="20">
        <v>0</v>
      </c>
      <c r="U320" s="20">
        <v>0</v>
      </c>
      <c r="V320" s="20">
        <v>0</v>
      </c>
      <c r="W320" s="20">
        <v>0</v>
      </c>
      <c r="X320" s="20">
        <v>0</v>
      </c>
      <c r="Y320" s="20">
        <v>0</v>
      </c>
      <c r="Z320" s="20">
        <v>0</v>
      </c>
      <c r="AA320" s="20">
        <v>0</v>
      </c>
      <c r="AB320" s="20">
        <v>0</v>
      </c>
      <c r="AC320" s="20">
        <v>0</v>
      </c>
      <c r="AD320" s="20">
        <v>0</v>
      </c>
      <c r="AE320" s="20">
        <v>0</v>
      </c>
      <c r="AF320" s="20">
        <v>0</v>
      </c>
      <c r="AG320" s="20">
        <v>0</v>
      </c>
      <c r="AH320" s="20">
        <v>0</v>
      </c>
      <c r="AI320" s="20">
        <v>0</v>
      </c>
      <c r="AJ320" s="20">
        <v>0</v>
      </c>
      <c r="AK320" s="20">
        <v>0</v>
      </c>
      <c r="AL320" s="20">
        <v>0</v>
      </c>
      <c r="AM320" s="20">
        <v>0</v>
      </c>
      <c r="AN320" s="20">
        <v>0</v>
      </c>
      <c r="AO320" s="20">
        <v>0</v>
      </c>
      <c r="AP320" s="20">
        <v>0</v>
      </c>
      <c r="AQ320" s="20">
        <v>0</v>
      </c>
      <c r="AR320" s="20">
        <v>0</v>
      </c>
      <c r="AS320" s="20">
        <v>0</v>
      </c>
      <c r="AT320" s="20">
        <v>0</v>
      </c>
      <c r="AU320" s="20">
        <v>0</v>
      </c>
      <c r="AV320" s="20">
        <v>0</v>
      </c>
      <c r="AW320" s="20">
        <v>0</v>
      </c>
      <c r="AX320" s="20">
        <v>0</v>
      </c>
      <c r="AY320" s="20">
        <v>0</v>
      </c>
      <c r="AZ320" s="20">
        <v>0</v>
      </c>
      <c r="BA320" s="20">
        <v>0</v>
      </c>
      <c r="BB320" s="20">
        <v>0</v>
      </c>
      <c r="BC320" s="20">
        <v>0</v>
      </c>
      <c r="BD320" s="20">
        <v>0</v>
      </c>
      <c r="BE320" s="20">
        <v>0</v>
      </c>
      <c r="BF320" s="11"/>
      <c r="BG320" s="22"/>
    </row>
    <row r="321" spans="1:65" x14ac:dyDescent="0.25">
      <c r="A321" s="23" t="s">
        <v>84</v>
      </c>
      <c r="B321" s="29" t="s">
        <v>84</v>
      </c>
      <c r="C321" s="25" t="s">
        <v>260</v>
      </c>
      <c r="D321" s="25" t="s">
        <v>239</v>
      </c>
      <c r="E321" s="25" t="s">
        <v>85</v>
      </c>
      <c r="F321" s="25" t="s">
        <v>18</v>
      </c>
      <c r="G321" s="19" t="s">
        <v>19</v>
      </c>
      <c r="H321" s="20">
        <v>-46</v>
      </c>
      <c r="I321" s="20"/>
      <c r="J321" s="20"/>
      <c r="K321" s="20">
        <v>0</v>
      </c>
      <c r="L321" s="20">
        <v>-35</v>
      </c>
      <c r="M321" s="20">
        <v>0</v>
      </c>
      <c r="N321" s="20">
        <v>0</v>
      </c>
      <c r="O321" s="20">
        <v>0</v>
      </c>
      <c r="P321" s="20">
        <v>-2</v>
      </c>
      <c r="Q321" s="20">
        <v>-2</v>
      </c>
      <c r="R321" s="20">
        <v>-153</v>
      </c>
      <c r="S321" s="20">
        <v>-141</v>
      </c>
      <c r="T321" s="20">
        <v>-135</v>
      </c>
      <c r="U321" s="20">
        <v>-63</v>
      </c>
      <c r="V321" s="20">
        <v>-23</v>
      </c>
      <c r="W321" s="20">
        <v>-12</v>
      </c>
      <c r="X321" s="20">
        <v>-10</v>
      </c>
      <c r="Y321" s="20">
        <v>-10</v>
      </c>
      <c r="Z321" s="20">
        <v>-9</v>
      </c>
      <c r="AA321" s="20">
        <v>-13</v>
      </c>
      <c r="AB321" s="20">
        <v>-10</v>
      </c>
      <c r="AC321" s="20">
        <v>0</v>
      </c>
      <c r="AD321" s="20">
        <v>-2.73</v>
      </c>
      <c r="AE321" s="20">
        <v>-0.74</v>
      </c>
      <c r="AF321" s="20">
        <v>0</v>
      </c>
      <c r="AG321" s="20">
        <v>0</v>
      </c>
      <c r="AH321" s="20">
        <v>0</v>
      </c>
      <c r="AI321" s="20">
        <v>-0.01</v>
      </c>
      <c r="AJ321" s="20">
        <v>-0.25</v>
      </c>
      <c r="AK321" s="20">
        <v>0</v>
      </c>
      <c r="AL321" s="20">
        <v>0</v>
      </c>
      <c r="AM321" s="20">
        <v>0</v>
      </c>
      <c r="AN321" s="20">
        <v>0</v>
      </c>
      <c r="AO321" s="20">
        <v>-0.03</v>
      </c>
      <c r="AP321" s="20">
        <v>0</v>
      </c>
      <c r="AQ321" s="20">
        <v>0</v>
      </c>
      <c r="AR321" s="20">
        <v>0</v>
      </c>
      <c r="AS321" s="20">
        <v>0</v>
      </c>
      <c r="AT321" s="20">
        <v>0</v>
      </c>
      <c r="AU321" s="20">
        <v>0</v>
      </c>
      <c r="AV321" s="20">
        <v>0</v>
      </c>
      <c r="AW321" s="20">
        <v>0</v>
      </c>
      <c r="AX321" s="20">
        <v>0</v>
      </c>
      <c r="AY321" s="20">
        <v>0</v>
      </c>
      <c r="AZ321" s="20">
        <v>0</v>
      </c>
      <c r="BA321" s="20">
        <v>0</v>
      </c>
      <c r="BB321" s="20">
        <v>0</v>
      </c>
      <c r="BC321" s="20">
        <v>0</v>
      </c>
      <c r="BD321" s="20">
        <v>0</v>
      </c>
      <c r="BE321" s="20">
        <v>0</v>
      </c>
      <c r="BF321" s="11"/>
      <c r="BG321" s="22"/>
    </row>
    <row r="322" spans="1:65" x14ac:dyDescent="0.25">
      <c r="A322" s="23" t="s">
        <v>102</v>
      </c>
      <c r="B322" s="29" t="s">
        <v>103</v>
      </c>
      <c r="C322" s="25" t="s">
        <v>260</v>
      </c>
      <c r="D322" s="25" t="s">
        <v>239</v>
      </c>
      <c r="E322" s="25" t="s">
        <v>104</v>
      </c>
      <c r="F322" s="25" t="s">
        <v>18</v>
      </c>
      <c r="G322" s="19" t="s">
        <v>19</v>
      </c>
      <c r="H322" s="20">
        <v>-402</v>
      </c>
      <c r="I322" s="20"/>
      <c r="J322" s="20"/>
      <c r="K322" s="20">
        <v>-489</v>
      </c>
      <c r="L322" s="20">
        <v>-328</v>
      </c>
      <c r="M322" s="20">
        <v>-515</v>
      </c>
      <c r="N322" s="20">
        <v>-600</v>
      </c>
      <c r="O322" s="20">
        <v>-446</v>
      </c>
      <c r="P322" s="20">
        <v>-287</v>
      </c>
      <c r="Q322" s="20">
        <v>-295</v>
      </c>
      <c r="R322" s="20">
        <v>-389</v>
      </c>
      <c r="S322" s="20">
        <v>-330</v>
      </c>
      <c r="T322" s="20">
        <v>-1260</v>
      </c>
      <c r="U322" s="20">
        <v>-886</v>
      </c>
      <c r="V322" s="20">
        <v>-732</v>
      </c>
      <c r="W322" s="20">
        <v>-739</v>
      </c>
      <c r="X322" s="20">
        <v>-707</v>
      </c>
      <c r="Y322" s="20">
        <v>-2952</v>
      </c>
      <c r="Z322" s="20">
        <v>-1941</v>
      </c>
      <c r="AA322" s="20">
        <v>-813</v>
      </c>
      <c r="AB322" s="20">
        <v>-744</v>
      </c>
      <c r="AC322" s="20">
        <v>-947</v>
      </c>
      <c r="AD322" s="20">
        <v>-1130.47</v>
      </c>
      <c r="AE322" s="20">
        <v>-867.14</v>
      </c>
      <c r="AF322" s="20">
        <v>-1538.18</v>
      </c>
      <c r="AG322" s="20">
        <v>-1144.0899999999999</v>
      </c>
      <c r="AH322" s="20">
        <v>-1163.79</v>
      </c>
      <c r="AI322" s="20">
        <v>-713.08</v>
      </c>
      <c r="AJ322" s="20">
        <v>-1163.3</v>
      </c>
      <c r="AK322" s="20">
        <v>-1261.32</v>
      </c>
      <c r="AL322" s="20">
        <v>-552.67999999999995</v>
      </c>
      <c r="AM322" s="20">
        <v>-1465.42</v>
      </c>
      <c r="AN322" s="20">
        <v>-1107.07</v>
      </c>
      <c r="AO322" s="20">
        <v>-729.92</v>
      </c>
      <c r="AP322" s="20">
        <v>-585.72</v>
      </c>
      <c r="AQ322" s="20">
        <v>-831.31</v>
      </c>
      <c r="AR322" s="20">
        <v>-1072.6600000000001</v>
      </c>
      <c r="AS322" s="20">
        <v>-1406.03</v>
      </c>
      <c r="AT322" s="20">
        <v>-2724.06</v>
      </c>
      <c r="AU322" s="20">
        <v>-1579.47</v>
      </c>
      <c r="AV322" s="20">
        <v>-1496.46</v>
      </c>
      <c r="AW322" s="20">
        <v>-1370.64</v>
      </c>
      <c r="AX322" s="20">
        <v>-551.14</v>
      </c>
      <c r="AY322" s="20">
        <v>-514.58000000000004</v>
      </c>
      <c r="AZ322" s="20">
        <v>-585.1</v>
      </c>
      <c r="BA322" s="20">
        <v>-420.69</v>
      </c>
      <c r="BB322" s="20">
        <v>-625.57000000000005</v>
      </c>
      <c r="BC322" s="20">
        <v>-247.92</v>
      </c>
      <c r="BD322" s="20">
        <v>-270.48</v>
      </c>
      <c r="BE322" s="20">
        <v>-987.46</v>
      </c>
      <c r="BF322" s="11"/>
      <c r="BG322" s="22"/>
    </row>
    <row r="323" spans="1:65" x14ac:dyDescent="0.25">
      <c r="A323" s="23" t="s">
        <v>105</v>
      </c>
      <c r="B323" s="29" t="s">
        <v>106</v>
      </c>
      <c r="C323" s="25" t="s">
        <v>260</v>
      </c>
      <c r="D323" s="25" t="s">
        <v>239</v>
      </c>
      <c r="E323" s="25" t="s">
        <v>107</v>
      </c>
      <c r="F323" s="25" t="s">
        <v>18</v>
      </c>
      <c r="G323" s="19" t="s">
        <v>19</v>
      </c>
      <c r="H323" s="20">
        <v>-62686</v>
      </c>
      <c r="I323" s="20"/>
      <c r="J323" s="20"/>
      <c r="K323" s="20">
        <v>-47991</v>
      </c>
      <c r="L323" s="20">
        <v>-51863</v>
      </c>
      <c r="M323" s="20">
        <v>-52949</v>
      </c>
      <c r="N323" s="20">
        <v>-53328</v>
      </c>
      <c r="O323" s="20">
        <v>-55195</v>
      </c>
      <c r="P323" s="20">
        <v>-48280</v>
      </c>
      <c r="Q323" s="20">
        <v>-42961</v>
      </c>
      <c r="R323" s="20">
        <v>-40106</v>
      </c>
      <c r="S323" s="20">
        <v>-34007</v>
      </c>
      <c r="T323" s="20">
        <v>-28461</v>
      </c>
      <c r="U323" s="20">
        <v>-24385</v>
      </c>
      <c r="V323" s="20">
        <v>-14948</v>
      </c>
      <c r="W323" s="20">
        <v>-10813</v>
      </c>
      <c r="X323" s="20">
        <v>-4709</v>
      </c>
      <c r="Y323" s="20">
        <v>-2318</v>
      </c>
      <c r="Z323" s="20">
        <v>-1289</v>
      </c>
      <c r="AA323" s="20">
        <v>-1519</v>
      </c>
      <c r="AB323" s="20">
        <v>-424</v>
      </c>
      <c r="AC323" s="20">
        <v>-210</v>
      </c>
      <c r="AD323" s="20">
        <v>-742.97</v>
      </c>
      <c r="AE323" s="20">
        <v>-672.52</v>
      </c>
      <c r="AF323" s="20">
        <v>-935.12</v>
      </c>
      <c r="AG323" s="20">
        <v>-599.36</v>
      </c>
      <c r="AH323" s="20">
        <v>-435.76</v>
      </c>
      <c r="AI323" s="20">
        <v>-577.34</v>
      </c>
      <c r="AJ323" s="20">
        <v>-420.91</v>
      </c>
      <c r="AK323" s="20">
        <v>-349.01</v>
      </c>
      <c r="AL323" s="20">
        <v>-278.25</v>
      </c>
      <c r="AM323" s="20">
        <v>-387.37</v>
      </c>
      <c r="AN323" s="20">
        <v>-290.55</v>
      </c>
      <c r="AO323" s="20">
        <v>-424.29</v>
      </c>
      <c r="AP323" s="20">
        <v>-149.82</v>
      </c>
      <c r="AQ323" s="20">
        <v>-417.14</v>
      </c>
      <c r="AR323" s="20">
        <v>-271.33999999999997</v>
      </c>
      <c r="AS323" s="20">
        <v>-326.66000000000003</v>
      </c>
      <c r="AT323" s="20">
        <v>-511.25</v>
      </c>
      <c r="AU323" s="20">
        <v>-259.66000000000003</v>
      </c>
      <c r="AV323" s="20">
        <v>-196.84</v>
      </c>
      <c r="AW323" s="20">
        <v>-78.75</v>
      </c>
      <c r="AX323" s="20">
        <v>-123.66</v>
      </c>
      <c r="AY323" s="20">
        <v>-102.76</v>
      </c>
      <c r="AZ323" s="20">
        <v>-158.24</v>
      </c>
      <c r="BA323" s="20">
        <v>-143.59</v>
      </c>
      <c r="BB323" s="20">
        <v>-163.21</v>
      </c>
      <c r="BC323" s="20">
        <v>-145.25</v>
      </c>
      <c r="BD323" s="20">
        <v>-76.2</v>
      </c>
      <c r="BE323" s="20">
        <v>-29.48</v>
      </c>
      <c r="BF323" s="11"/>
      <c r="BG323" s="22"/>
    </row>
    <row r="324" spans="1:65" x14ac:dyDescent="0.25">
      <c r="A324" s="23" t="s">
        <v>20</v>
      </c>
      <c r="B324" s="29" t="s">
        <v>21</v>
      </c>
      <c r="C324" s="25" t="s">
        <v>260</v>
      </c>
      <c r="D324" s="25" t="s">
        <v>239</v>
      </c>
      <c r="E324" s="25" t="s">
        <v>22</v>
      </c>
      <c r="F324" s="25" t="s">
        <v>18</v>
      </c>
      <c r="G324" s="19" t="s">
        <v>19</v>
      </c>
      <c r="H324" s="20">
        <v>0</v>
      </c>
      <c r="I324" s="20"/>
      <c r="J324" s="20"/>
      <c r="K324" s="20">
        <v>0</v>
      </c>
      <c r="L324" s="20">
        <v>0</v>
      </c>
      <c r="M324" s="20">
        <v>0</v>
      </c>
      <c r="N324" s="20">
        <v>0</v>
      </c>
      <c r="O324" s="20">
        <v>0</v>
      </c>
      <c r="P324" s="20">
        <v>-717</v>
      </c>
      <c r="Q324" s="20">
        <v>-717</v>
      </c>
      <c r="R324" s="20">
        <v>-717</v>
      </c>
      <c r="S324" s="20">
        <v>-717</v>
      </c>
      <c r="T324" s="20">
        <v>-717</v>
      </c>
      <c r="U324" s="20">
        <v>-717</v>
      </c>
      <c r="V324" s="20">
        <v>-717</v>
      </c>
      <c r="W324" s="20">
        <v>-717</v>
      </c>
      <c r="X324" s="20">
        <v>-717</v>
      </c>
      <c r="Y324" s="20">
        <v>-717</v>
      </c>
      <c r="Z324" s="20">
        <v>-717</v>
      </c>
      <c r="AA324" s="20">
        <v>-717</v>
      </c>
      <c r="AB324" s="20">
        <v>-717</v>
      </c>
      <c r="AC324" s="20">
        <v>-669</v>
      </c>
      <c r="AD324" s="20">
        <v>-674.19</v>
      </c>
      <c r="AE324" s="20">
        <v>-654.20000000000005</v>
      </c>
      <c r="AF324" s="20">
        <v>-804.43</v>
      </c>
      <c r="AG324" s="20">
        <v>-750.24</v>
      </c>
      <c r="AH324" s="20">
        <v>-739.93</v>
      </c>
      <c r="AI324" s="20">
        <v>-819.73</v>
      </c>
      <c r="AJ324" s="20">
        <v>-579.87</v>
      </c>
      <c r="AK324" s="20">
        <v>-689.79</v>
      </c>
      <c r="AL324" s="20">
        <v>-665.39</v>
      </c>
      <c r="AM324" s="20">
        <v>-406.05</v>
      </c>
      <c r="AN324" s="20">
        <v>-279.74</v>
      </c>
      <c r="AO324" s="20">
        <v>-277.24</v>
      </c>
      <c r="AP324" s="20">
        <v>-336.13</v>
      </c>
      <c r="AQ324" s="20">
        <v>-55.4</v>
      </c>
      <c r="AR324" s="20">
        <v>-26.51</v>
      </c>
      <c r="AS324" s="20">
        <v>-2.08</v>
      </c>
      <c r="AT324" s="20">
        <v>-2.68</v>
      </c>
      <c r="AU324" s="20">
        <v>-2.76</v>
      </c>
      <c r="AV324" s="20">
        <v>-0.17</v>
      </c>
      <c r="AW324" s="20">
        <v>-2.7</v>
      </c>
      <c r="AX324" s="20">
        <v>-2.5499999999999998</v>
      </c>
      <c r="AY324" s="20">
        <v>-2.04</v>
      </c>
      <c r="AZ324" s="20">
        <v>-0.71</v>
      </c>
      <c r="BA324" s="20">
        <v>-0.88</v>
      </c>
      <c r="BB324" s="20">
        <v>-1.1299999999999999</v>
      </c>
      <c r="BC324" s="20">
        <v>-0.43</v>
      </c>
      <c r="BD324" s="20">
        <v>-0.35</v>
      </c>
      <c r="BE324" s="20">
        <v>-0.48</v>
      </c>
      <c r="BF324" s="11"/>
      <c r="BG324" s="22"/>
    </row>
    <row r="325" spans="1:65" x14ac:dyDescent="0.25">
      <c r="A325" s="23" t="s">
        <v>108</v>
      </c>
      <c r="B325" s="29" t="s">
        <v>109</v>
      </c>
      <c r="C325" s="25" t="s">
        <v>260</v>
      </c>
      <c r="D325" s="25" t="s">
        <v>239</v>
      </c>
      <c r="E325" s="25" t="s">
        <v>110</v>
      </c>
      <c r="F325" s="25" t="s">
        <v>18</v>
      </c>
      <c r="G325" s="19" t="s">
        <v>19</v>
      </c>
      <c r="H325" s="20">
        <v>0</v>
      </c>
      <c r="I325" s="20"/>
      <c r="J325" s="20"/>
      <c r="K325" s="20">
        <v>0</v>
      </c>
      <c r="L325" s="20">
        <v>0</v>
      </c>
      <c r="M325" s="20">
        <v>0</v>
      </c>
      <c r="N325" s="20">
        <v>0</v>
      </c>
      <c r="O325" s="20">
        <v>0</v>
      </c>
      <c r="P325" s="20">
        <v>0</v>
      </c>
      <c r="Q325" s="20">
        <v>0</v>
      </c>
      <c r="R325" s="20">
        <v>0</v>
      </c>
      <c r="S325" s="20">
        <v>0</v>
      </c>
      <c r="T325" s="20">
        <v>0</v>
      </c>
      <c r="U325" s="20">
        <v>0</v>
      </c>
      <c r="V325" s="20">
        <v>0</v>
      </c>
      <c r="W325" s="20">
        <v>-165</v>
      </c>
      <c r="X325" s="20">
        <v>-63</v>
      </c>
      <c r="Y325" s="20">
        <v>0</v>
      </c>
      <c r="Z325" s="20">
        <v>0</v>
      </c>
      <c r="AA325" s="20">
        <v>0</v>
      </c>
      <c r="AB325" s="20">
        <v>0</v>
      </c>
      <c r="AC325" s="20">
        <v>0</v>
      </c>
      <c r="AD325" s="20">
        <v>0</v>
      </c>
      <c r="AE325" s="20">
        <v>0</v>
      </c>
      <c r="AF325" s="20">
        <v>0</v>
      </c>
      <c r="AG325" s="20">
        <v>0</v>
      </c>
      <c r="AH325" s="20">
        <v>0</v>
      </c>
      <c r="AI325" s="20">
        <v>0</v>
      </c>
      <c r="AJ325" s="20">
        <v>0</v>
      </c>
      <c r="AK325" s="20">
        <v>0</v>
      </c>
      <c r="AL325" s="20">
        <v>0</v>
      </c>
      <c r="AM325" s="20">
        <v>0</v>
      </c>
      <c r="AN325" s="20">
        <v>0</v>
      </c>
      <c r="AO325" s="20">
        <v>0</v>
      </c>
      <c r="AP325" s="20">
        <v>0</v>
      </c>
      <c r="AQ325" s="20">
        <v>0</v>
      </c>
      <c r="AR325" s="20">
        <v>0</v>
      </c>
      <c r="AS325" s="20">
        <v>0</v>
      </c>
      <c r="AT325" s="20">
        <v>0</v>
      </c>
      <c r="AU325" s="20">
        <v>0</v>
      </c>
      <c r="AV325" s="20">
        <v>0</v>
      </c>
      <c r="AW325" s="20">
        <v>0</v>
      </c>
      <c r="AX325" s="20">
        <v>0</v>
      </c>
      <c r="AY325" s="20">
        <v>0</v>
      </c>
      <c r="AZ325" s="20">
        <v>0</v>
      </c>
      <c r="BA325" s="20">
        <v>0</v>
      </c>
      <c r="BB325" s="20">
        <v>0</v>
      </c>
      <c r="BC325" s="20">
        <v>0</v>
      </c>
      <c r="BD325" s="20">
        <v>0</v>
      </c>
      <c r="BE325" s="20">
        <v>0</v>
      </c>
      <c r="BF325" s="11"/>
      <c r="BG325" s="22"/>
    </row>
    <row r="326" spans="1:65" x14ac:dyDescent="0.25">
      <c r="A326" s="23" t="s">
        <v>23</v>
      </c>
      <c r="B326" s="29" t="s">
        <v>24</v>
      </c>
      <c r="C326" s="25" t="s">
        <v>260</v>
      </c>
      <c r="D326" s="25" t="s">
        <v>239</v>
      </c>
      <c r="E326" s="25" t="s">
        <v>25</v>
      </c>
      <c r="F326" s="25" t="s">
        <v>18</v>
      </c>
      <c r="G326" s="19" t="s">
        <v>19</v>
      </c>
      <c r="H326" s="20">
        <v>0</v>
      </c>
      <c r="I326" s="20"/>
      <c r="J326" s="20"/>
      <c r="K326" s="20">
        <v>0</v>
      </c>
      <c r="L326" s="20">
        <v>0</v>
      </c>
      <c r="M326" s="20">
        <v>0</v>
      </c>
      <c r="N326" s="20">
        <v>0</v>
      </c>
      <c r="O326" s="20">
        <v>0</v>
      </c>
      <c r="P326" s="20">
        <v>0</v>
      </c>
      <c r="Q326" s="20">
        <v>0</v>
      </c>
      <c r="R326" s="20">
        <v>0</v>
      </c>
      <c r="S326" s="20">
        <v>-296</v>
      </c>
      <c r="T326" s="20">
        <v>-1647</v>
      </c>
      <c r="U326" s="20">
        <v>-6082</v>
      </c>
      <c r="V326" s="20">
        <v>-12317</v>
      </c>
      <c r="W326" s="20">
        <v>-15041</v>
      </c>
      <c r="X326" s="20">
        <v>-13816</v>
      </c>
      <c r="Y326" s="20">
        <v>-11291</v>
      </c>
      <c r="Z326" s="20">
        <v>-11033</v>
      </c>
      <c r="AA326" s="20">
        <v>-13655</v>
      </c>
      <c r="AB326" s="20">
        <v>-12350</v>
      </c>
      <c r="AC326" s="20">
        <v>-11420</v>
      </c>
      <c r="AD326" s="20">
        <v>-9825.27</v>
      </c>
      <c r="AE326" s="20">
        <v>-8366.64</v>
      </c>
      <c r="AF326" s="20">
        <v>-6424.78</v>
      </c>
      <c r="AG326" s="20">
        <v>-4298.1899999999996</v>
      </c>
      <c r="AH326" s="20">
        <v>-3533.52</v>
      </c>
      <c r="AI326" s="20">
        <v>-2932.5</v>
      </c>
      <c r="AJ326" s="20">
        <v>-2461.08</v>
      </c>
      <c r="AK326" s="20">
        <v>-3022.82</v>
      </c>
      <c r="AL326" s="20">
        <v>-2545.0500000000002</v>
      </c>
      <c r="AM326" s="20">
        <v>-3234.28</v>
      </c>
      <c r="AN326" s="20">
        <v>-2941.01</v>
      </c>
      <c r="AO326" s="20">
        <v>-4265.1099999999997</v>
      </c>
      <c r="AP326" s="20">
        <v>-4450.68</v>
      </c>
      <c r="AQ326" s="20">
        <v>-6400.06</v>
      </c>
      <c r="AR326" s="20">
        <v>-6459.75</v>
      </c>
      <c r="AS326" s="20">
        <v>-8342.36</v>
      </c>
      <c r="AT326" s="20">
        <v>-9523.26</v>
      </c>
      <c r="AU326" s="20">
        <v>-8135.29</v>
      </c>
      <c r="AV326" s="20">
        <v>-12315.18</v>
      </c>
      <c r="AW326" s="20">
        <v>-12588.13</v>
      </c>
      <c r="AX326" s="20">
        <v>-14350.69</v>
      </c>
      <c r="AY326" s="20">
        <v>-16225.69</v>
      </c>
      <c r="AZ326" s="20">
        <v>-16057.36</v>
      </c>
      <c r="BA326" s="20">
        <v>-12815.58</v>
      </c>
      <c r="BB326" s="20">
        <v>-12666.86</v>
      </c>
      <c r="BC326" s="20">
        <v>-9566.9</v>
      </c>
      <c r="BD326" s="20">
        <v>-8272.02</v>
      </c>
      <c r="BE326" s="20">
        <v>-6564.34</v>
      </c>
      <c r="BF326" s="11"/>
      <c r="BG326" s="22"/>
    </row>
    <row r="327" spans="1:65" x14ac:dyDescent="0.25">
      <c r="A327" s="23" t="s">
        <v>123</v>
      </c>
      <c r="B327" s="29" t="s">
        <v>124</v>
      </c>
      <c r="C327" s="25" t="s">
        <v>260</v>
      </c>
      <c r="D327" s="25" t="s">
        <v>239</v>
      </c>
      <c r="E327" s="25" t="s">
        <v>125</v>
      </c>
      <c r="F327" s="25" t="s">
        <v>18</v>
      </c>
      <c r="G327" s="19" t="s">
        <v>19</v>
      </c>
      <c r="H327" s="20">
        <v>0</v>
      </c>
      <c r="I327" s="20"/>
      <c r="J327" s="20"/>
      <c r="K327" s="20">
        <v>0</v>
      </c>
      <c r="L327" s="20">
        <v>0</v>
      </c>
      <c r="M327" s="20">
        <v>0</v>
      </c>
      <c r="N327" s="20">
        <v>0</v>
      </c>
      <c r="O327" s="20">
        <v>0</v>
      </c>
      <c r="P327" s="20">
        <v>-32</v>
      </c>
      <c r="Q327" s="20">
        <v>0</v>
      </c>
      <c r="R327" s="20">
        <v>0</v>
      </c>
      <c r="S327" s="20">
        <v>0</v>
      </c>
      <c r="T327" s="20">
        <v>0</v>
      </c>
      <c r="U327" s="20">
        <v>0</v>
      </c>
      <c r="V327" s="20">
        <v>0</v>
      </c>
      <c r="W327" s="20">
        <v>-102</v>
      </c>
      <c r="X327" s="20">
        <v>-278</v>
      </c>
      <c r="Y327" s="20">
        <v>0</v>
      </c>
      <c r="Z327" s="20">
        <v>-448</v>
      </c>
      <c r="AA327" s="20">
        <v>-546</v>
      </c>
      <c r="AB327" s="20">
        <v>-490</v>
      </c>
      <c r="AC327" s="20">
        <v>-367</v>
      </c>
      <c r="AD327" s="20">
        <v>-6</v>
      </c>
      <c r="AE327" s="20">
        <v>0</v>
      </c>
      <c r="AF327" s="20">
        <v>0</v>
      </c>
      <c r="AG327" s="20">
        <v>0</v>
      </c>
      <c r="AH327" s="20">
        <v>0</v>
      </c>
      <c r="AI327" s="20">
        <v>0</v>
      </c>
      <c r="AJ327" s="20">
        <v>0</v>
      </c>
      <c r="AK327" s="20">
        <v>0</v>
      </c>
      <c r="AL327" s="20">
        <v>0</v>
      </c>
      <c r="AM327" s="20">
        <v>0</v>
      </c>
      <c r="AN327" s="20">
        <v>0</v>
      </c>
      <c r="AO327" s="20">
        <v>0</v>
      </c>
      <c r="AP327" s="20">
        <v>0</v>
      </c>
      <c r="AQ327" s="20">
        <v>0</v>
      </c>
      <c r="AR327" s="20">
        <v>0</v>
      </c>
      <c r="AS327" s="20">
        <v>0</v>
      </c>
      <c r="AT327" s="20">
        <v>0</v>
      </c>
      <c r="AU327" s="20">
        <v>0</v>
      </c>
      <c r="AV327" s="20">
        <v>0</v>
      </c>
      <c r="AW327" s="20">
        <v>0</v>
      </c>
      <c r="AX327" s="20">
        <v>0</v>
      </c>
      <c r="AY327" s="20">
        <v>0</v>
      </c>
      <c r="AZ327" s="20">
        <v>0</v>
      </c>
      <c r="BA327" s="20">
        <v>0</v>
      </c>
      <c r="BB327" s="20">
        <v>0</v>
      </c>
      <c r="BC327" s="20">
        <v>0</v>
      </c>
      <c r="BD327" s="20">
        <v>0</v>
      </c>
      <c r="BE327" s="20">
        <v>0</v>
      </c>
      <c r="BF327" s="11"/>
      <c r="BG327" s="22"/>
    </row>
    <row r="328" spans="1:65" x14ac:dyDescent="0.25">
      <c r="A328" s="23" t="s">
        <v>126</v>
      </c>
      <c r="B328" s="29" t="s">
        <v>127</v>
      </c>
      <c r="C328" s="25" t="s">
        <v>260</v>
      </c>
      <c r="D328" s="25" t="s">
        <v>239</v>
      </c>
      <c r="E328" s="25" t="s">
        <v>128</v>
      </c>
      <c r="F328" s="25" t="s">
        <v>18</v>
      </c>
      <c r="G328" s="19" t="s">
        <v>19</v>
      </c>
      <c r="H328" s="20">
        <v>-26</v>
      </c>
      <c r="I328" s="20"/>
      <c r="J328" s="20"/>
      <c r="K328" s="20">
        <v>-26</v>
      </c>
      <c r="L328" s="20">
        <v>-26</v>
      </c>
      <c r="M328" s="20">
        <v>-26</v>
      </c>
      <c r="N328" s="20">
        <v>-104</v>
      </c>
      <c r="O328" s="20">
        <v>-130</v>
      </c>
      <c r="P328" s="20">
        <v>-70</v>
      </c>
      <c r="Q328" s="20">
        <v>-1704</v>
      </c>
      <c r="R328" s="20">
        <v>-2583</v>
      </c>
      <c r="S328" s="20">
        <v>-5222</v>
      </c>
      <c r="T328" s="20">
        <v>-8517</v>
      </c>
      <c r="U328" s="20">
        <v>-12092</v>
      </c>
      <c r="V328" s="20">
        <v>-11344</v>
      </c>
      <c r="W328" s="20">
        <v>-9241</v>
      </c>
      <c r="X328" s="20">
        <v>-8208</v>
      </c>
      <c r="Y328" s="20">
        <v>-6800</v>
      </c>
      <c r="Z328" s="20">
        <v>-5569</v>
      </c>
      <c r="AA328" s="20">
        <v>-6089</v>
      </c>
      <c r="AB328" s="20">
        <v>-4683</v>
      </c>
      <c r="AC328" s="20">
        <v>-3214</v>
      </c>
      <c r="AD328" s="20">
        <v>-2453.63</v>
      </c>
      <c r="AE328" s="20">
        <v>-1632.65</v>
      </c>
      <c r="AF328" s="20">
        <v>-652.30999999999995</v>
      </c>
      <c r="AG328" s="20">
        <v>-152.56</v>
      </c>
      <c r="AH328" s="20">
        <v>-90.29</v>
      </c>
      <c r="AI328" s="20">
        <v>-40.68</v>
      </c>
      <c r="AJ328" s="20">
        <v>-40.19</v>
      </c>
      <c r="AK328" s="20">
        <v>-26.29</v>
      </c>
      <c r="AL328" s="20">
        <v>-15.84</v>
      </c>
      <c r="AM328" s="20">
        <v>-34.21</v>
      </c>
      <c r="AN328" s="20">
        <v>-24.27</v>
      </c>
      <c r="AO328" s="20">
        <v>-49.69</v>
      </c>
      <c r="AP328" s="20">
        <v>-116.25</v>
      </c>
      <c r="AQ328" s="20">
        <v>-97.42</v>
      </c>
      <c r="AR328" s="20">
        <v>-95.34</v>
      </c>
      <c r="AS328" s="20">
        <v>-103.8</v>
      </c>
      <c r="AT328" s="20">
        <v>-133.99</v>
      </c>
      <c r="AU328" s="20">
        <v>-81.91</v>
      </c>
      <c r="AV328" s="20">
        <v>-103.96</v>
      </c>
      <c r="AW328" s="20">
        <v>-95.13</v>
      </c>
      <c r="AX328" s="20">
        <v>-78.81</v>
      </c>
      <c r="AY328" s="20">
        <v>-87.61</v>
      </c>
      <c r="AZ328" s="20">
        <v>-49.91</v>
      </c>
      <c r="BA328" s="20">
        <v>-109.52</v>
      </c>
      <c r="BB328" s="20">
        <v>-110.08</v>
      </c>
      <c r="BC328" s="20">
        <v>-43.31</v>
      </c>
      <c r="BD328" s="20">
        <v>-12.47</v>
      </c>
      <c r="BE328" s="20">
        <v>-48.63</v>
      </c>
      <c r="BF328" s="11"/>
      <c r="BG328" s="22"/>
    </row>
    <row r="329" spans="1:65" x14ac:dyDescent="0.25">
      <c r="A329" s="23" t="s">
        <v>26</v>
      </c>
      <c r="B329" s="29" t="s">
        <v>170</v>
      </c>
      <c r="C329" s="25" t="s">
        <v>260</v>
      </c>
      <c r="D329" s="25" t="s">
        <v>239</v>
      </c>
      <c r="E329" s="25" t="s">
        <v>28</v>
      </c>
      <c r="F329" s="25" t="s">
        <v>18</v>
      </c>
      <c r="G329" s="19" t="s">
        <v>19</v>
      </c>
      <c r="H329" s="20">
        <v>0</v>
      </c>
      <c r="I329" s="20"/>
      <c r="J329" s="20"/>
      <c r="K329" s="20">
        <v>0</v>
      </c>
      <c r="L329" s="20">
        <v>0</v>
      </c>
      <c r="M329" s="20">
        <v>0</v>
      </c>
      <c r="N329" s="20">
        <v>0</v>
      </c>
      <c r="O329" s="20">
        <v>0</v>
      </c>
      <c r="P329" s="20">
        <v>0</v>
      </c>
      <c r="Q329" s="20">
        <v>0</v>
      </c>
      <c r="R329" s="20">
        <v>0</v>
      </c>
      <c r="S329" s="20">
        <v>0</v>
      </c>
      <c r="T329" s="20">
        <v>0</v>
      </c>
      <c r="U329" s="20">
        <v>0</v>
      </c>
      <c r="V329" s="20">
        <v>0</v>
      </c>
      <c r="W329" s="20">
        <v>0</v>
      </c>
      <c r="X329" s="20">
        <v>0</v>
      </c>
      <c r="Y329" s="20">
        <v>-4</v>
      </c>
      <c r="Z329" s="20">
        <v>-6</v>
      </c>
      <c r="AA329" s="20">
        <v>-6</v>
      </c>
      <c r="AB329" s="20">
        <v>-6</v>
      </c>
      <c r="AC329" s="20">
        <v>-6</v>
      </c>
      <c r="AD329" s="20">
        <v>-5.75</v>
      </c>
      <c r="AE329" s="20">
        <v>-6.36</v>
      </c>
      <c r="AF329" s="20">
        <v>-5.6</v>
      </c>
      <c r="AG329" s="20">
        <v>-18.84</v>
      </c>
      <c r="AH329" s="20">
        <v>-16.05</v>
      </c>
      <c r="AI329" s="20">
        <v>-22.67</v>
      </c>
      <c r="AJ329" s="20">
        <v>-24.28</v>
      </c>
      <c r="AK329" s="20">
        <v>-27.29</v>
      </c>
      <c r="AL329" s="20">
        <v>-36.630000000000003</v>
      </c>
      <c r="AM329" s="20">
        <v>-50.51</v>
      </c>
      <c r="AN329" s="20">
        <v>-49.92</v>
      </c>
      <c r="AO329" s="20">
        <v>-52.96</v>
      </c>
      <c r="AP329" s="20">
        <v>-46.27</v>
      </c>
      <c r="AQ329" s="20">
        <v>-56.12</v>
      </c>
      <c r="AR329" s="20">
        <v>-67.33</v>
      </c>
      <c r="AS329" s="20">
        <v>-105.25</v>
      </c>
      <c r="AT329" s="20">
        <v>-143.27000000000001</v>
      </c>
      <c r="AU329" s="20">
        <v>-217.32</v>
      </c>
      <c r="AV329" s="20">
        <v>-345.47</v>
      </c>
      <c r="AW329" s="20">
        <v>-475.17</v>
      </c>
      <c r="AX329" s="20">
        <v>-736.05</v>
      </c>
      <c r="AY329" s="20">
        <v>-956.47</v>
      </c>
      <c r="AZ329" s="20">
        <v>-1391.99</v>
      </c>
      <c r="BA329" s="20">
        <v>-1732.5</v>
      </c>
      <c r="BB329" s="20">
        <v>-2157.44</v>
      </c>
      <c r="BC329" s="20">
        <v>-2346.86</v>
      </c>
      <c r="BD329" s="20">
        <v>-2662.35</v>
      </c>
      <c r="BE329" s="20">
        <v>-2277.7399999999998</v>
      </c>
      <c r="BF329" s="11"/>
      <c r="BG329" s="22"/>
    </row>
    <row r="330" spans="1:65" x14ac:dyDescent="0.25">
      <c r="A330" s="23" t="s">
        <v>35</v>
      </c>
      <c r="B330" s="29" t="s">
        <v>36</v>
      </c>
      <c r="C330" s="25" t="s">
        <v>260</v>
      </c>
      <c r="D330" s="25" t="s">
        <v>239</v>
      </c>
      <c r="E330" s="25" t="s">
        <v>37</v>
      </c>
      <c r="F330" s="25" t="s">
        <v>18</v>
      </c>
      <c r="G330" s="19" t="s">
        <v>19</v>
      </c>
      <c r="H330" s="20">
        <v>0</v>
      </c>
      <c r="I330" s="20"/>
      <c r="J330" s="20"/>
      <c r="K330" s="20">
        <v>0</v>
      </c>
      <c r="L330" s="20">
        <v>0</v>
      </c>
      <c r="M330" s="20">
        <v>0</v>
      </c>
      <c r="N330" s="20">
        <v>0</v>
      </c>
      <c r="O330" s="20">
        <v>0</v>
      </c>
      <c r="P330" s="20">
        <v>0</v>
      </c>
      <c r="Q330" s="20">
        <v>0</v>
      </c>
      <c r="R330" s="20">
        <v>0</v>
      </c>
      <c r="S330" s="20">
        <v>0</v>
      </c>
      <c r="T330" s="20">
        <v>0</v>
      </c>
      <c r="U330" s="20">
        <v>0</v>
      </c>
      <c r="V330" s="20">
        <v>0</v>
      </c>
      <c r="W330" s="20">
        <v>0</v>
      </c>
      <c r="X330" s="20">
        <v>0</v>
      </c>
      <c r="Y330" s="20">
        <v>-45</v>
      </c>
      <c r="Z330" s="20">
        <v>-48</v>
      </c>
      <c r="AA330" s="20">
        <v>-45</v>
      </c>
      <c r="AB330" s="20">
        <v>-45</v>
      </c>
      <c r="AC330" s="20">
        <v>-45</v>
      </c>
      <c r="AD330" s="20">
        <v>-42.4</v>
      </c>
      <c r="AE330" s="20">
        <v>-46.93</v>
      </c>
      <c r="AF330" s="20">
        <v>-32.200000000000003</v>
      </c>
      <c r="AG330" s="20">
        <v>-50.31</v>
      </c>
      <c r="AH330" s="20">
        <v>-53.72</v>
      </c>
      <c r="AI330" s="20">
        <v>-53.86</v>
      </c>
      <c r="AJ330" s="20">
        <v>-58.04</v>
      </c>
      <c r="AK330" s="20">
        <v>-71.37</v>
      </c>
      <c r="AL330" s="20">
        <v>-84.74</v>
      </c>
      <c r="AM330" s="20">
        <v>-82.44</v>
      </c>
      <c r="AN330" s="20">
        <v>-81.77</v>
      </c>
      <c r="AO330" s="20">
        <v>-171.99</v>
      </c>
      <c r="AP330" s="20">
        <v>-287.16000000000003</v>
      </c>
      <c r="AQ330" s="20">
        <v>-287.37</v>
      </c>
      <c r="AR330" s="20">
        <v>-249.63</v>
      </c>
      <c r="AS330" s="20">
        <v>-241.27</v>
      </c>
      <c r="AT330" s="20">
        <v>-212.33</v>
      </c>
      <c r="AU330" s="20">
        <v>-165.64</v>
      </c>
      <c r="AV330" s="20">
        <v>-287.58</v>
      </c>
      <c r="AW330" s="20">
        <v>-228.97</v>
      </c>
      <c r="AX330" s="20">
        <v>-165.75</v>
      </c>
      <c r="AY330" s="20">
        <v>-140.15</v>
      </c>
      <c r="AZ330" s="20">
        <v>-224.9</v>
      </c>
      <c r="BA330" s="20">
        <v>-152.47</v>
      </c>
      <c r="BB330" s="20">
        <v>-110.11</v>
      </c>
      <c r="BC330" s="20">
        <v>-68.5</v>
      </c>
      <c r="BD330" s="20">
        <v>-45.84</v>
      </c>
      <c r="BE330" s="20">
        <v>-54.36</v>
      </c>
      <c r="BF330" s="11"/>
      <c r="BG330" s="22"/>
    </row>
    <row r="331" spans="1:65" x14ac:dyDescent="0.25">
      <c r="A331" s="23" t="s">
        <v>38</v>
      </c>
      <c r="B331" s="29" t="s">
        <v>39</v>
      </c>
      <c r="C331" s="25" t="s">
        <v>260</v>
      </c>
      <c r="D331" s="25" t="s">
        <v>239</v>
      </c>
      <c r="E331" s="25" t="s">
        <v>40</v>
      </c>
      <c r="F331" s="25" t="s">
        <v>18</v>
      </c>
      <c r="G331" s="19" t="s">
        <v>19</v>
      </c>
      <c r="H331" s="20">
        <v>0</v>
      </c>
      <c r="I331" s="20"/>
      <c r="J331" s="20"/>
      <c r="K331" s="20">
        <v>0</v>
      </c>
      <c r="L331" s="20">
        <v>0</v>
      </c>
      <c r="M331" s="20">
        <v>0</v>
      </c>
      <c r="N331" s="20">
        <v>0</v>
      </c>
      <c r="O331" s="20">
        <v>-145</v>
      </c>
      <c r="P331" s="20">
        <v>-290</v>
      </c>
      <c r="Q331" s="20">
        <v>-290</v>
      </c>
      <c r="R331" s="20">
        <v>-304</v>
      </c>
      <c r="S331" s="20">
        <v>-551</v>
      </c>
      <c r="T331" s="20">
        <v>-1000</v>
      </c>
      <c r="U331" s="20">
        <v>-1436</v>
      </c>
      <c r="V331" s="20">
        <v>-1740</v>
      </c>
      <c r="W331" s="20">
        <v>-2262</v>
      </c>
      <c r="X331" s="20">
        <v>-2683</v>
      </c>
      <c r="Y331" s="20">
        <v>-3074</v>
      </c>
      <c r="Z331" s="20">
        <v>-3524</v>
      </c>
      <c r="AA331" s="20">
        <v>-3843</v>
      </c>
      <c r="AB331" s="20">
        <v>-3915</v>
      </c>
      <c r="AC331" s="20">
        <v>-3806</v>
      </c>
      <c r="AD331" s="20">
        <v>-3837.36</v>
      </c>
      <c r="AE331" s="20">
        <v>-4024.13</v>
      </c>
      <c r="AF331" s="20">
        <v>-4237.3599999999997</v>
      </c>
      <c r="AG331" s="20">
        <v>-3912.76</v>
      </c>
      <c r="AH331" s="20">
        <v>-3885.92</v>
      </c>
      <c r="AI331" s="20">
        <v>-3930.04</v>
      </c>
      <c r="AJ331" s="20">
        <v>-3847.88</v>
      </c>
      <c r="AK331" s="20">
        <v>-3812.17</v>
      </c>
      <c r="AL331" s="20">
        <v>-3837.62</v>
      </c>
      <c r="AM331" s="20">
        <v>-3826.28</v>
      </c>
      <c r="AN331" s="20">
        <v>-3410.26</v>
      </c>
      <c r="AO331" s="20">
        <v>-3702.83</v>
      </c>
      <c r="AP331" s="20">
        <v>-3595.87</v>
      </c>
      <c r="AQ331" s="20">
        <v>-3801.12</v>
      </c>
      <c r="AR331" s="20">
        <v>-3906.39</v>
      </c>
      <c r="AS331" s="20">
        <v>-4122.87</v>
      </c>
      <c r="AT331" s="20">
        <v>-4620.76</v>
      </c>
      <c r="AU331" s="20">
        <v>-4685.2700000000004</v>
      </c>
      <c r="AV331" s="20">
        <v>-4629.5</v>
      </c>
      <c r="AW331" s="20">
        <v>-4859.34</v>
      </c>
      <c r="AX331" s="20">
        <v>-5231.3599999999997</v>
      </c>
      <c r="AY331" s="20">
        <v>-6259.15</v>
      </c>
      <c r="AZ331" s="20">
        <v>-6182.3</v>
      </c>
      <c r="BA331" s="20">
        <v>-6052.82</v>
      </c>
      <c r="BB331" s="20">
        <v>-5808.52</v>
      </c>
      <c r="BC331" s="20">
        <v>-5980.3</v>
      </c>
      <c r="BD331" s="20">
        <v>-6406.79</v>
      </c>
      <c r="BE331" s="20">
        <v>-7139.33</v>
      </c>
      <c r="BF331" s="11"/>
      <c r="BG331" s="22"/>
    </row>
    <row r="332" spans="1:65" x14ac:dyDescent="0.25">
      <c r="A332" s="23" t="s">
        <v>41</v>
      </c>
      <c r="B332" s="29" t="s">
        <v>42</v>
      </c>
      <c r="C332" s="25" t="s">
        <v>260</v>
      </c>
      <c r="D332" s="25" t="s">
        <v>239</v>
      </c>
      <c r="E332" s="25" t="s">
        <v>43</v>
      </c>
      <c r="F332" s="25" t="s">
        <v>18</v>
      </c>
      <c r="G332" s="19" t="s">
        <v>19</v>
      </c>
      <c r="H332" s="20">
        <v>0</v>
      </c>
      <c r="I332" s="20"/>
      <c r="J332" s="20"/>
      <c r="K332" s="20">
        <v>0</v>
      </c>
      <c r="L332" s="20">
        <v>0</v>
      </c>
      <c r="M332" s="20">
        <v>0</v>
      </c>
      <c r="N332" s="20">
        <v>0</v>
      </c>
      <c r="O332" s="20">
        <v>0</v>
      </c>
      <c r="P332" s="20">
        <v>0</v>
      </c>
      <c r="Q332" s="20">
        <v>0</v>
      </c>
      <c r="R332" s="20">
        <v>0</v>
      </c>
      <c r="S332" s="20">
        <v>0</v>
      </c>
      <c r="T332" s="20">
        <v>0</v>
      </c>
      <c r="U332" s="20">
        <v>0</v>
      </c>
      <c r="V332" s="20">
        <v>-974</v>
      </c>
      <c r="W332" s="20">
        <v>-1246</v>
      </c>
      <c r="X332" s="20">
        <v>-1400</v>
      </c>
      <c r="Y332" s="20">
        <v>-1540</v>
      </c>
      <c r="Z332" s="20">
        <v>-1470</v>
      </c>
      <c r="AA332" s="20">
        <v>-1358</v>
      </c>
      <c r="AB332" s="20">
        <v>-1445</v>
      </c>
      <c r="AC332" s="20">
        <v>-1351</v>
      </c>
      <c r="AD332" s="20">
        <v>-1592.73</v>
      </c>
      <c r="AE332" s="20">
        <v>-1822.34</v>
      </c>
      <c r="AF332" s="20">
        <v>-2215.96</v>
      </c>
      <c r="AG332" s="20">
        <v>-2114.56</v>
      </c>
      <c r="AH332" s="20">
        <v>-2208.27</v>
      </c>
      <c r="AI332" s="20">
        <v>-2139.56</v>
      </c>
      <c r="AJ332" s="20">
        <v>-2093.9499999999998</v>
      </c>
      <c r="AK332" s="20">
        <v>-2386.79</v>
      </c>
      <c r="AL332" s="20">
        <v>-2540.44</v>
      </c>
      <c r="AM332" s="20">
        <v>-3098.09</v>
      </c>
      <c r="AN332" s="20">
        <v>-3839.21</v>
      </c>
      <c r="AO332" s="20">
        <v>-3922.96</v>
      </c>
      <c r="AP332" s="20">
        <v>-4395.68</v>
      </c>
      <c r="AQ332" s="20">
        <v>-4293.18</v>
      </c>
      <c r="AR332" s="20">
        <v>-4941.91</v>
      </c>
      <c r="AS332" s="20">
        <v>-5610.22</v>
      </c>
      <c r="AT332" s="20">
        <v>-6385.43</v>
      </c>
      <c r="AU332" s="20">
        <v>-7022</v>
      </c>
      <c r="AV332" s="20">
        <v>-7732.78</v>
      </c>
      <c r="AW332" s="20">
        <v>-8078.19</v>
      </c>
      <c r="AX332" s="20">
        <v>-8791.51</v>
      </c>
      <c r="AY332" s="20">
        <v>-9682.82</v>
      </c>
      <c r="AZ332" s="20">
        <v>-10417.16</v>
      </c>
      <c r="BA332" s="20">
        <v>-10607.08</v>
      </c>
      <c r="BB332" s="20">
        <v>-11846.23</v>
      </c>
      <c r="BC332" s="20">
        <v>-11701.56</v>
      </c>
      <c r="BD332" s="20">
        <v>-11401.43</v>
      </c>
      <c r="BE332" s="20">
        <v>-12373</v>
      </c>
      <c r="BF332" s="11"/>
      <c r="BG332" s="22"/>
    </row>
    <row r="333" spans="1:65" x14ac:dyDescent="0.25">
      <c r="A333" s="23" t="s">
        <v>47</v>
      </c>
      <c r="B333" s="29" t="s">
        <v>48</v>
      </c>
      <c r="C333" s="25" t="s">
        <v>260</v>
      </c>
      <c r="D333" s="25" t="s">
        <v>239</v>
      </c>
      <c r="E333" s="25" t="s">
        <v>49</v>
      </c>
      <c r="F333" s="25" t="s">
        <v>18</v>
      </c>
      <c r="G333" s="19" t="s">
        <v>19</v>
      </c>
      <c r="H333" s="20">
        <v>0</v>
      </c>
      <c r="I333" s="20"/>
      <c r="J333" s="20"/>
      <c r="K333" s="20">
        <v>0</v>
      </c>
      <c r="L333" s="20">
        <v>0</v>
      </c>
      <c r="M333" s="20">
        <v>0</v>
      </c>
      <c r="N333" s="20">
        <v>0</v>
      </c>
      <c r="O333" s="20">
        <v>0</v>
      </c>
      <c r="P333" s="20">
        <v>0</v>
      </c>
      <c r="Q333" s="20">
        <v>0</v>
      </c>
      <c r="R333" s="20">
        <v>0</v>
      </c>
      <c r="S333" s="20">
        <v>0</v>
      </c>
      <c r="T333" s="20">
        <v>0</v>
      </c>
      <c r="U333" s="20">
        <v>0</v>
      </c>
      <c r="V333" s="20">
        <v>-35</v>
      </c>
      <c r="W333" s="20">
        <v>-175</v>
      </c>
      <c r="X333" s="20">
        <v>-350</v>
      </c>
      <c r="Y333" s="20">
        <v>-875</v>
      </c>
      <c r="Z333" s="20">
        <v>-1400</v>
      </c>
      <c r="AA333" s="20">
        <v>-1943</v>
      </c>
      <c r="AB333" s="20">
        <v>-2275</v>
      </c>
      <c r="AC333" s="20">
        <v>-1811</v>
      </c>
      <c r="AD333" s="20">
        <v>-1824.15</v>
      </c>
      <c r="AE333" s="20">
        <v>-1867.11</v>
      </c>
      <c r="AF333" s="20">
        <v>-1932.59</v>
      </c>
      <c r="AG333" s="20">
        <v>-1923.68</v>
      </c>
      <c r="AH333" s="20">
        <v>-1985.6</v>
      </c>
      <c r="AI333" s="20">
        <v>-1990.61</v>
      </c>
      <c r="AJ333" s="20">
        <v>-1875.46</v>
      </c>
      <c r="AK333" s="20">
        <v>-1967.68</v>
      </c>
      <c r="AL333" s="20">
        <v>-1969.7</v>
      </c>
      <c r="AM333" s="20">
        <v>-2071.0300000000002</v>
      </c>
      <c r="AN333" s="20">
        <v>-1846.49</v>
      </c>
      <c r="AO333" s="20">
        <v>-1999.4</v>
      </c>
      <c r="AP333" s="20">
        <v>-2041.74</v>
      </c>
      <c r="AQ333" s="20">
        <v>-1950.44</v>
      </c>
      <c r="AR333" s="20">
        <v>-2218.96</v>
      </c>
      <c r="AS333" s="20">
        <v>-2293.96</v>
      </c>
      <c r="AT333" s="20">
        <v>-2861.37</v>
      </c>
      <c r="AU333" s="20">
        <v>-2525.4899999999998</v>
      </c>
      <c r="AV333" s="20">
        <v>-2663.27</v>
      </c>
      <c r="AW333" s="20">
        <v>-2352.08</v>
      </c>
      <c r="AX333" s="20">
        <v>-1972.99</v>
      </c>
      <c r="AY333" s="20">
        <v>-2030.76</v>
      </c>
      <c r="AZ333" s="20">
        <v>-2100.37</v>
      </c>
      <c r="BA333" s="20">
        <v>-2276.5100000000002</v>
      </c>
      <c r="BB333" s="20">
        <v>-2341.59</v>
      </c>
      <c r="BC333" s="20">
        <v>-1869.47</v>
      </c>
      <c r="BD333" s="20">
        <v>-1485.9</v>
      </c>
      <c r="BE333" s="20">
        <v>-1976.85</v>
      </c>
      <c r="BF333" s="11"/>
      <c r="BG333" s="22"/>
    </row>
    <row r="334" spans="1:65" x14ac:dyDescent="0.25">
      <c r="A334" s="23" t="s">
        <v>50</v>
      </c>
      <c r="B334" s="29" t="s">
        <v>51</v>
      </c>
      <c r="C334" s="25" t="s">
        <v>260</v>
      </c>
      <c r="D334" s="25" t="s">
        <v>239</v>
      </c>
      <c r="E334" s="25" t="s">
        <v>52</v>
      </c>
      <c r="F334" s="25" t="s">
        <v>18</v>
      </c>
      <c r="G334" s="19" t="s">
        <v>19</v>
      </c>
      <c r="H334" s="20">
        <v>0</v>
      </c>
      <c r="I334" s="20"/>
      <c r="J334" s="20"/>
      <c r="K334" s="20">
        <v>0</v>
      </c>
      <c r="L334" s="20">
        <v>0</v>
      </c>
      <c r="M334" s="20">
        <v>0</v>
      </c>
      <c r="N334" s="20">
        <v>0</v>
      </c>
      <c r="O334" s="20">
        <v>0</v>
      </c>
      <c r="P334" s="20">
        <v>0</v>
      </c>
      <c r="Q334" s="20">
        <v>0</v>
      </c>
      <c r="R334" s="20">
        <v>0</v>
      </c>
      <c r="S334" s="20">
        <v>0</v>
      </c>
      <c r="T334" s="20">
        <v>0</v>
      </c>
      <c r="U334" s="20">
        <v>0</v>
      </c>
      <c r="V334" s="20">
        <v>-281</v>
      </c>
      <c r="W334" s="20">
        <v>-281</v>
      </c>
      <c r="X334" s="20">
        <v>-281</v>
      </c>
      <c r="Y334" s="20">
        <v>-347</v>
      </c>
      <c r="Z334" s="20">
        <v>-347</v>
      </c>
      <c r="AA334" s="20">
        <v>-347</v>
      </c>
      <c r="AB334" s="20">
        <v>-376</v>
      </c>
      <c r="AC334" s="20">
        <v>-589</v>
      </c>
      <c r="AD334" s="20">
        <v>-363.53</v>
      </c>
      <c r="AE334" s="20">
        <v>-333.39</v>
      </c>
      <c r="AF334" s="20">
        <v>-311.66000000000003</v>
      </c>
      <c r="AG334" s="20">
        <v>-546.20000000000005</v>
      </c>
      <c r="AH334" s="20">
        <v>-489.77</v>
      </c>
      <c r="AI334" s="20">
        <v>-369.78</v>
      </c>
      <c r="AJ334" s="20">
        <v>-324.57</v>
      </c>
      <c r="AK334" s="20">
        <v>-453.36</v>
      </c>
      <c r="AL334" s="20">
        <v>-556.21</v>
      </c>
      <c r="AM334" s="20">
        <v>-431.58</v>
      </c>
      <c r="AN334" s="20">
        <v>-465.98</v>
      </c>
      <c r="AO334" s="20">
        <v>-544.61</v>
      </c>
      <c r="AP334" s="20">
        <v>-550.28</v>
      </c>
      <c r="AQ334" s="20">
        <v>-625.84</v>
      </c>
      <c r="AR334" s="20">
        <v>-573.23</v>
      </c>
      <c r="AS334" s="20">
        <v>-545.30999999999995</v>
      </c>
      <c r="AT334" s="20">
        <v>-580.69000000000005</v>
      </c>
      <c r="AU334" s="20">
        <v>-489.99</v>
      </c>
      <c r="AV334" s="20">
        <v>-551.61</v>
      </c>
      <c r="AW334" s="20">
        <v>-509.53</v>
      </c>
      <c r="AX334" s="20">
        <v>-611.25</v>
      </c>
      <c r="AY334" s="20">
        <v>-528.22</v>
      </c>
      <c r="AZ334" s="20">
        <v>-713.11</v>
      </c>
      <c r="BA334" s="20">
        <v>-637.4</v>
      </c>
      <c r="BB334" s="20">
        <v>-756.22</v>
      </c>
      <c r="BC334" s="20">
        <v>-833.18</v>
      </c>
      <c r="BD334" s="20">
        <v>-751.34</v>
      </c>
      <c r="BE334" s="20">
        <v>-833.42</v>
      </c>
      <c r="BF334" s="11"/>
      <c r="BG334" s="22"/>
      <c r="BH334" s="11"/>
      <c r="BI334" s="11"/>
      <c r="BJ334" s="11"/>
      <c r="BK334" s="11"/>
      <c r="BL334" s="11"/>
      <c r="BM334" s="11"/>
    </row>
    <row r="335" spans="1:65" x14ac:dyDescent="0.25">
      <c r="A335" s="23" t="s">
        <v>53</v>
      </c>
      <c r="B335" s="29" t="s">
        <v>53</v>
      </c>
      <c r="C335" s="25" t="s">
        <v>260</v>
      </c>
      <c r="D335" s="25" t="s">
        <v>239</v>
      </c>
      <c r="E335" s="25" t="s">
        <v>54</v>
      </c>
      <c r="F335" s="25" t="s">
        <v>18</v>
      </c>
      <c r="G335" s="19" t="s">
        <v>19</v>
      </c>
      <c r="H335" s="20">
        <v>0</v>
      </c>
      <c r="I335" s="20"/>
      <c r="J335" s="20"/>
      <c r="K335" s="20">
        <v>0</v>
      </c>
      <c r="L335" s="20">
        <v>0</v>
      </c>
      <c r="M335" s="20">
        <v>0</v>
      </c>
      <c r="N335" s="20">
        <v>0</v>
      </c>
      <c r="O335" s="20">
        <v>0</v>
      </c>
      <c r="P335" s="20">
        <v>0</v>
      </c>
      <c r="Q335" s="20">
        <v>0</v>
      </c>
      <c r="R335" s="20">
        <v>0</v>
      </c>
      <c r="S335" s="20">
        <v>0</v>
      </c>
      <c r="T335" s="20">
        <v>0</v>
      </c>
      <c r="U335" s="20">
        <v>-10</v>
      </c>
      <c r="V335" s="20">
        <v>-40</v>
      </c>
      <c r="W335" s="20">
        <v>-40</v>
      </c>
      <c r="X335" s="20">
        <v>-34</v>
      </c>
      <c r="Y335" s="20">
        <v>-30</v>
      </c>
      <c r="Z335" s="20">
        <v>-30</v>
      </c>
      <c r="AA335" s="20">
        <v>-30</v>
      </c>
      <c r="AB335" s="20">
        <v>-53</v>
      </c>
      <c r="AC335" s="20">
        <v>-53</v>
      </c>
      <c r="AD335" s="20">
        <v>-85.64</v>
      </c>
      <c r="AE335" s="20">
        <v>-147.57</v>
      </c>
      <c r="AF335" s="20">
        <v>-155.9</v>
      </c>
      <c r="AG335" s="20">
        <v>-132.26</v>
      </c>
      <c r="AH335" s="20">
        <v>-118.63</v>
      </c>
      <c r="AI335" s="20">
        <v>-117.18</v>
      </c>
      <c r="AJ335" s="20">
        <v>-148.06</v>
      </c>
      <c r="AK335" s="20">
        <v>-116.91</v>
      </c>
      <c r="AL335" s="20">
        <v>-102.78</v>
      </c>
      <c r="AM335" s="20">
        <v>-114.4</v>
      </c>
      <c r="AN335" s="20">
        <v>-132.99</v>
      </c>
      <c r="AO335" s="20">
        <v>-97.16</v>
      </c>
      <c r="AP335" s="20">
        <v>-131.97999999999999</v>
      </c>
      <c r="AQ335" s="20">
        <v>-154.94999999999999</v>
      </c>
      <c r="AR335" s="20">
        <v>-144.41999999999999</v>
      </c>
      <c r="AS335" s="20">
        <v>-116.19</v>
      </c>
      <c r="AT335" s="20">
        <v>-101.29</v>
      </c>
      <c r="AU335" s="20">
        <v>-94.45</v>
      </c>
      <c r="AV335" s="20">
        <v>-98.58</v>
      </c>
      <c r="AW335" s="20">
        <v>-64.84</v>
      </c>
      <c r="AX335" s="20">
        <v>-154.1</v>
      </c>
      <c r="AY335" s="20">
        <v>-267.12</v>
      </c>
      <c r="AZ335" s="20">
        <v>-105.05</v>
      </c>
      <c r="BA335" s="20">
        <v>-71.849999999999994</v>
      </c>
      <c r="BB335" s="20">
        <v>-69.040000000000006</v>
      </c>
      <c r="BC335" s="20">
        <v>-69.540000000000006</v>
      </c>
      <c r="BD335" s="20">
        <v>-37.86</v>
      </c>
      <c r="BE335" s="20">
        <v>-49.75</v>
      </c>
      <c r="BF335" s="11"/>
      <c r="BG335" s="27"/>
      <c r="BH335" s="11"/>
      <c r="BI335" s="11"/>
      <c r="BJ335" s="11"/>
      <c r="BK335" s="11"/>
      <c r="BL335" s="11"/>
      <c r="BM335" s="11"/>
    </row>
    <row r="336" spans="1:65" x14ac:dyDescent="0.25">
      <c r="A336" s="23" t="s">
        <v>171</v>
      </c>
      <c r="B336" s="31" t="s">
        <v>172</v>
      </c>
      <c r="C336" s="49" t="s">
        <v>260</v>
      </c>
      <c r="D336" s="49" t="s">
        <v>239</v>
      </c>
      <c r="E336" s="49" t="s">
        <v>173</v>
      </c>
      <c r="F336" s="49" t="s">
        <v>18</v>
      </c>
      <c r="G336" s="50" t="s">
        <v>19</v>
      </c>
      <c r="H336" s="20">
        <v>0</v>
      </c>
      <c r="I336" s="20"/>
      <c r="J336" s="20"/>
      <c r="K336" s="20">
        <v>0</v>
      </c>
      <c r="L336" s="20">
        <v>0</v>
      </c>
      <c r="M336" s="20">
        <v>0</v>
      </c>
      <c r="N336" s="20">
        <v>0</v>
      </c>
      <c r="O336" s="20">
        <v>0</v>
      </c>
      <c r="P336" s="20">
        <v>0</v>
      </c>
      <c r="Q336" s="20">
        <v>0</v>
      </c>
      <c r="R336" s="20">
        <v>0</v>
      </c>
      <c r="S336" s="20">
        <v>0</v>
      </c>
      <c r="T336" s="20">
        <v>0</v>
      </c>
      <c r="U336" s="20">
        <v>0</v>
      </c>
      <c r="V336" s="20">
        <v>0</v>
      </c>
      <c r="W336" s="20">
        <v>0</v>
      </c>
      <c r="X336" s="20">
        <v>0</v>
      </c>
      <c r="Y336" s="20">
        <v>0</v>
      </c>
      <c r="Z336" s="20">
        <v>0</v>
      </c>
      <c r="AA336" s="20">
        <v>0</v>
      </c>
      <c r="AB336" s="20">
        <v>0</v>
      </c>
      <c r="AC336" s="20">
        <v>0</v>
      </c>
      <c r="AD336" s="20">
        <v>0</v>
      </c>
      <c r="AE336" s="20">
        <v>0</v>
      </c>
      <c r="AF336" s="20">
        <v>0</v>
      </c>
      <c r="AG336" s="20">
        <v>0</v>
      </c>
      <c r="AH336" s="20">
        <v>0</v>
      </c>
      <c r="AI336" s="20">
        <v>0</v>
      </c>
      <c r="AJ336" s="20">
        <v>0</v>
      </c>
      <c r="AK336" s="20">
        <v>0</v>
      </c>
      <c r="AL336" s="20">
        <v>0</v>
      </c>
      <c r="AM336" s="20">
        <v>0</v>
      </c>
      <c r="AN336" s="20">
        <v>0</v>
      </c>
      <c r="AO336" s="20">
        <v>0</v>
      </c>
      <c r="AP336" s="20">
        <v>0</v>
      </c>
      <c r="AQ336" s="20">
        <v>0</v>
      </c>
      <c r="AR336" s="20">
        <v>0</v>
      </c>
      <c r="AS336" s="20">
        <v>0</v>
      </c>
      <c r="AT336" s="20">
        <v>0</v>
      </c>
      <c r="AU336" s="20">
        <v>0</v>
      </c>
      <c r="AV336" s="20">
        <v>0</v>
      </c>
      <c r="AW336" s="20">
        <v>0</v>
      </c>
      <c r="AX336" s="20">
        <v>-50.92</v>
      </c>
      <c r="AY336" s="20">
        <v>-171.99</v>
      </c>
      <c r="AZ336" s="20">
        <v>-506.03</v>
      </c>
      <c r="BA336" s="20">
        <v>-712.58</v>
      </c>
      <c r="BB336" s="20">
        <v>-983.34</v>
      </c>
      <c r="BC336" s="20">
        <v>-1067.93</v>
      </c>
      <c r="BD336" s="20">
        <v>-1589.86</v>
      </c>
      <c r="BE336" s="20">
        <v>-1827.6</v>
      </c>
      <c r="BF336" s="11"/>
      <c r="BG336" s="27"/>
      <c r="BH336" s="11"/>
      <c r="BI336" s="11"/>
      <c r="BJ336" s="11"/>
      <c r="BK336" s="11"/>
      <c r="BL336" s="11"/>
      <c r="BM336" s="11"/>
    </row>
    <row r="337" spans="1:65" x14ac:dyDescent="0.25">
      <c r="A337" s="23" t="s">
        <v>55</v>
      </c>
      <c r="B337" s="29" t="s">
        <v>56</v>
      </c>
      <c r="C337" s="25" t="s">
        <v>260</v>
      </c>
      <c r="D337" s="25" t="s">
        <v>239</v>
      </c>
      <c r="E337" s="25" t="s">
        <v>57</v>
      </c>
      <c r="F337" s="25" t="s">
        <v>18</v>
      </c>
      <c r="G337" s="19" t="s">
        <v>19</v>
      </c>
      <c r="H337" s="20">
        <v>-541.29999999999995</v>
      </c>
      <c r="I337" s="20"/>
      <c r="J337" s="20"/>
      <c r="K337" s="20">
        <v>-595.35</v>
      </c>
      <c r="L337" s="20">
        <v>-649.35</v>
      </c>
      <c r="M337" s="20">
        <v>-649.35</v>
      </c>
      <c r="N337" s="20">
        <v>-649.35</v>
      </c>
      <c r="O337" s="20">
        <v>-682.2</v>
      </c>
      <c r="P337" s="20">
        <v>-682.2</v>
      </c>
      <c r="Q337" s="20">
        <v>-722.25</v>
      </c>
      <c r="R337" s="20">
        <v>-760.95</v>
      </c>
      <c r="S337" s="20">
        <v>-805.5</v>
      </c>
      <c r="T337" s="20">
        <v>-840.15</v>
      </c>
      <c r="U337" s="20">
        <v>-887.4</v>
      </c>
      <c r="V337" s="20">
        <v>-921.6</v>
      </c>
      <c r="W337" s="20">
        <v>-921.6</v>
      </c>
      <c r="X337" s="20">
        <v>-873.45</v>
      </c>
      <c r="Y337" s="20">
        <v>-884.25</v>
      </c>
      <c r="Z337" s="20">
        <v>-810.9</v>
      </c>
      <c r="AA337" s="20">
        <v>-847.35</v>
      </c>
      <c r="AB337" s="20">
        <v>-603</v>
      </c>
      <c r="AC337" s="20">
        <v>-466.2</v>
      </c>
      <c r="AD337" s="20">
        <v>-403.03</v>
      </c>
      <c r="AE337" s="20">
        <v>-440.05</v>
      </c>
      <c r="AF337" s="20">
        <v>-455.11</v>
      </c>
      <c r="AG337" s="20">
        <v>-443.22</v>
      </c>
      <c r="AH337" s="20">
        <v>-521.04999999999995</v>
      </c>
      <c r="AI337" s="20">
        <v>-487.39</v>
      </c>
      <c r="AJ337" s="20">
        <v>-466.2</v>
      </c>
      <c r="AK337" s="20">
        <v>-389.77</v>
      </c>
      <c r="AL337" s="20">
        <v>-420.42</v>
      </c>
      <c r="AM337" s="20">
        <v>-436.99</v>
      </c>
      <c r="AN337" s="20">
        <v>-412.95</v>
      </c>
      <c r="AO337" s="20">
        <v>-407.88</v>
      </c>
      <c r="AP337" s="20">
        <v>-239.43</v>
      </c>
      <c r="AQ337" s="20">
        <v>-220.7</v>
      </c>
      <c r="AR337" s="20">
        <v>-227.66</v>
      </c>
      <c r="AS337" s="20">
        <v>-217.94</v>
      </c>
      <c r="AT337" s="20">
        <v>-218.95</v>
      </c>
      <c r="AU337" s="20">
        <v>-209.82</v>
      </c>
      <c r="AV337" s="20">
        <v>-202.96</v>
      </c>
      <c r="AW337" s="20">
        <v>-205.32</v>
      </c>
      <c r="AX337" s="20">
        <v>-195.97</v>
      </c>
      <c r="AY337" s="20">
        <v>-224.72</v>
      </c>
      <c r="AZ337" s="20">
        <v>-224.24</v>
      </c>
      <c r="BA337" s="20">
        <v>-230.68</v>
      </c>
      <c r="BB337" s="20">
        <v>-236.03</v>
      </c>
      <c r="BC337" s="20">
        <v>-233.89</v>
      </c>
      <c r="BD337" s="20">
        <v>-223.09</v>
      </c>
      <c r="BE337" s="20">
        <v>-251.13</v>
      </c>
      <c r="BF337" s="11"/>
      <c r="BG337" s="27"/>
      <c r="BH337" s="11"/>
      <c r="BI337" s="11"/>
      <c r="BJ337" s="11"/>
      <c r="BK337" s="11"/>
      <c r="BL337" s="11"/>
      <c r="BM337" s="11"/>
    </row>
    <row r="338" spans="1:65" x14ac:dyDescent="0.25">
      <c r="A338" s="23" t="s">
        <v>58</v>
      </c>
      <c r="B338" s="29" t="s">
        <v>175</v>
      </c>
      <c r="C338" s="25" t="s">
        <v>260</v>
      </c>
      <c r="D338" s="25" t="s">
        <v>239</v>
      </c>
      <c r="E338" s="25" t="s">
        <v>60</v>
      </c>
      <c r="F338" s="25" t="s">
        <v>18</v>
      </c>
      <c r="G338" s="19" t="s">
        <v>19</v>
      </c>
      <c r="H338" s="20">
        <v>-661.58</v>
      </c>
      <c r="I338" s="20"/>
      <c r="J338" s="20"/>
      <c r="K338" s="20">
        <v>-727.65</v>
      </c>
      <c r="L338" s="20">
        <v>-793.65</v>
      </c>
      <c r="M338" s="20">
        <v>-793.65</v>
      </c>
      <c r="N338" s="20">
        <v>-793.65</v>
      </c>
      <c r="O338" s="20">
        <v>-833.8</v>
      </c>
      <c r="P338" s="20">
        <v>-833.8</v>
      </c>
      <c r="Q338" s="20">
        <v>-882.75</v>
      </c>
      <c r="R338" s="20">
        <v>-930.05</v>
      </c>
      <c r="S338" s="20">
        <v>-984.5</v>
      </c>
      <c r="T338" s="20">
        <v>-1026.8499999999999</v>
      </c>
      <c r="U338" s="20">
        <v>-1084.5999999999999</v>
      </c>
      <c r="V338" s="20">
        <v>-1126.4000000000001</v>
      </c>
      <c r="W338" s="20">
        <v>-1126.4000000000001</v>
      </c>
      <c r="X338" s="20">
        <v>-1067.55</v>
      </c>
      <c r="Y338" s="20">
        <v>-1080.75</v>
      </c>
      <c r="Z338" s="20">
        <v>-991.1</v>
      </c>
      <c r="AA338" s="20">
        <v>-1035.6500000000001</v>
      </c>
      <c r="AB338" s="20">
        <v>-737</v>
      </c>
      <c r="AC338" s="20">
        <v>-569.79999999999995</v>
      </c>
      <c r="AD338" s="20">
        <v>-492.59</v>
      </c>
      <c r="AE338" s="20">
        <v>-537.83000000000004</v>
      </c>
      <c r="AF338" s="20">
        <v>-556.24</v>
      </c>
      <c r="AG338" s="20">
        <v>-541.72</v>
      </c>
      <c r="AH338" s="20">
        <v>-636.83000000000004</v>
      </c>
      <c r="AI338" s="20">
        <v>-595.70000000000005</v>
      </c>
      <c r="AJ338" s="20">
        <v>-569.79999999999995</v>
      </c>
      <c r="AK338" s="20">
        <v>-476.39</v>
      </c>
      <c r="AL338" s="20">
        <v>-513.85</v>
      </c>
      <c r="AM338" s="20">
        <v>-534.1</v>
      </c>
      <c r="AN338" s="20">
        <v>-504.71</v>
      </c>
      <c r="AO338" s="20">
        <v>-498.53</v>
      </c>
      <c r="AP338" s="20">
        <v>-292.63</v>
      </c>
      <c r="AQ338" s="20">
        <v>-269.75</v>
      </c>
      <c r="AR338" s="20">
        <v>-278.25</v>
      </c>
      <c r="AS338" s="20">
        <v>-266.38</v>
      </c>
      <c r="AT338" s="20">
        <v>-267.61</v>
      </c>
      <c r="AU338" s="20">
        <v>-256.44</v>
      </c>
      <c r="AV338" s="20">
        <v>-248.06</v>
      </c>
      <c r="AW338" s="20">
        <v>-250.95</v>
      </c>
      <c r="AX338" s="20">
        <v>-239.51</v>
      </c>
      <c r="AY338" s="20">
        <v>-274.66000000000003</v>
      </c>
      <c r="AZ338" s="20">
        <v>-274.07</v>
      </c>
      <c r="BA338" s="20">
        <v>-281.94</v>
      </c>
      <c r="BB338" s="20">
        <v>-288.48</v>
      </c>
      <c r="BC338" s="20">
        <v>-285.86</v>
      </c>
      <c r="BD338" s="20">
        <v>-272.67</v>
      </c>
      <c r="BE338" s="20">
        <v>-306.94</v>
      </c>
      <c r="BF338" s="11"/>
      <c r="BG338" s="27"/>
      <c r="BH338" s="11"/>
      <c r="BI338" s="11"/>
      <c r="BJ338" s="11"/>
      <c r="BK338" s="11"/>
      <c r="BL338" s="11"/>
      <c r="BM338" s="11"/>
    </row>
    <row r="339" spans="1:65" x14ac:dyDescent="0.25">
      <c r="A339" s="23" t="s">
        <v>68</v>
      </c>
      <c r="B339" s="29" t="s">
        <v>176</v>
      </c>
      <c r="C339" s="25" t="s">
        <v>260</v>
      </c>
      <c r="D339" s="25" t="s">
        <v>239</v>
      </c>
      <c r="E339" s="25" t="s">
        <v>70</v>
      </c>
      <c r="F339" s="25" t="s">
        <v>18</v>
      </c>
      <c r="G339" s="19" t="s">
        <v>19</v>
      </c>
      <c r="H339" s="20">
        <v>0</v>
      </c>
      <c r="I339" s="20"/>
      <c r="J339" s="20"/>
      <c r="K339" s="20">
        <v>0</v>
      </c>
      <c r="L339" s="20">
        <v>0</v>
      </c>
      <c r="M339" s="20">
        <v>0</v>
      </c>
      <c r="N339" s="20">
        <v>0</v>
      </c>
      <c r="O339" s="20">
        <v>0</v>
      </c>
      <c r="P339" s="20">
        <v>0</v>
      </c>
      <c r="Q339" s="20">
        <v>0</v>
      </c>
      <c r="R339" s="20">
        <v>0</v>
      </c>
      <c r="S339" s="20">
        <v>0</v>
      </c>
      <c r="T339" s="20">
        <v>0</v>
      </c>
      <c r="U339" s="20">
        <v>0</v>
      </c>
      <c r="V339" s="20">
        <v>0</v>
      </c>
      <c r="W339" s="20">
        <v>-1972</v>
      </c>
      <c r="X339" s="20">
        <v>-1860</v>
      </c>
      <c r="Y339" s="20">
        <v>-1302</v>
      </c>
      <c r="Z339" s="20">
        <v>-744</v>
      </c>
      <c r="AA339" s="20">
        <v>-744</v>
      </c>
      <c r="AB339" s="20">
        <v>-744</v>
      </c>
      <c r="AC339" s="20">
        <v>-800</v>
      </c>
      <c r="AD339" s="20">
        <v>-245.42</v>
      </c>
      <c r="AE339" s="20">
        <v>-250.91</v>
      </c>
      <c r="AF339" s="20">
        <v>-60.41</v>
      </c>
      <c r="AG339" s="20">
        <v>-13.75</v>
      </c>
      <c r="AH339" s="20">
        <v>-13.62</v>
      </c>
      <c r="AI339" s="20">
        <v>-27.15</v>
      </c>
      <c r="AJ339" s="20">
        <v>-48.9</v>
      </c>
      <c r="AK339" s="20">
        <v>-190.81</v>
      </c>
      <c r="AL339" s="20">
        <v>-126.34</v>
      </c>
      <c r="AM339" s="20">
        <v>-420.38</v>
      </c>
      <c r="AN339" s="20">
        <v>-648.63</v>
      </c>
      <c r="AO339" s="20">
        <v>-760.55</v>
      </c>
      <c r="AP339" s="20">
        <v>-1126.4000000000001</v>
      </c>
      <c r="AQ339" s="20">
        <v>-1202.1300000000001</v>
      </c>
      <c r="AR339" s="20">
        <v>-1794.29</v>
      </c>
      <c r="AS339" s="20">
        <v>-1621.8</v>
      </c>
      <c r="AT339" s="20">
        <v>-1948.91</v>
      </c>
      <c r="AU339" s="20">
        <v>-783.7</v>
      </c>
      <c r="AV339" s="20">
        <v>-940.07</v>
      </c>
      <c r="AW339" s="20">
        <v>-829.29</v>
      </c>
      <c r="AX339" s="20">
        <v>-724.86</v>
      </c>
      <c r="AY339" s="20">
        <v>-529.35</v>
      </c>
      <c r="AZ339" s="20">
        <v>-248.81</v>
      </c>
      <c r="BA339" s="20">
        <v>-175.73</v>
      </c>
      <c r="BB339" s="20">
        <v>-220.7</v>
      </c>
      <c r="BC339" s="20">
        <v>-142.87</v>
      </c>
      <c r="BD339" s="20">
        <v>-78.81</v>
      </c>
      <c r="BE339" s="20">
        <v>-170.99</v>
      </c>
      <c r="BF339" s="11"/>
      <c r="BG339" s="22"/>
      <c r="BH339" s="11"/>
      <c r="BI339" s="11"/>
      <c r="BJ339" s="11"/>
      <c r="BK339" s="11"/>
      <c r="BL339" s="11"/>
      <c r="BM339" s="11"/>
    </row>
    <row r="340" spans="1:65" x14ac:dyDescent="0.25">
      <c r="A340" s="23" t="s">
        <v>261</v>
      </c>
      <c r="B340" s="29" t="s">
        <v>262</v>
      </c>
      <c r="C340" s="25" t="s">
        <v>260</v>
      </c>
      <c r="D340" s="25" t="s">
        <v>239</v>
      </c>
      <c r="E340" s="25" t="s">
        <v>138</v>
      </c>
      <c r="F340" s="25" t="s">
        <v>18</v>
      </c>
      <c r="G340" s="19" t="s">
        <v>19</v>
      </c>
      <c r="H340" s="20">
        <v>0</v>
      </c>
      <c r="I340" s="20"/>
      <c r="J340" s="20"/>
      <c r="K340" s="20">
        <v>0</v>
      </c>
      <c r="L340" s="20">
        <v>0</v>
      </c>
      <c r="M340" s="20">
        <v>0</v>
      </c>
      <c r="N340" s="20">
        <v>0</v>
      </c>
      <c r="O340" s="20">
        <v>0</v>
      </c>
      <c r="P340" s="20">
        <v>0</v>
      </c>
      <c r="Q340" s="20">
        <v>0</v>
      </c>
      <c r="R340" s="20">
        <v>0</v>
      </c>
      <c r="S340" s="20">
        <v>0</v>
      </c>
      <c r="T340" s="20">
        <v>0</v>
      </c>
      <c r="U340" s="20">
        <v>0</v>
      </c>
      <c r="V340" s="20">
        <v>0</v>
      </c>
      <c r="W340" s="20">
        <v>0</v>
      </c>
      <c r="X340" s="20">
        <v>0</v>
      </c>
      <c r="Y340" s="20">
        <v>0</v>
      </c>
      <c r="Z340" s="20">
        <v>0</v>
      </c>
      <c r="AA340" s="20">
        <v>0</v>
      </c>
      <c r="AB340" s="20">
        <v>0</v>
      </c>
      <c r="AC340" s="20">
        <v>0</v>
      </c>
      <c r="AD340" s="20">
        <v>-11.52</v>
      </c>
      <c r="AE340" s="20">
        <v>-11.48</v>
      </c>
      <c r="AF340" s="20">
        <v>-10.74</v>
      </c>
      <c r="AG340" s="20">
        <v>-10.11</v>
      </c>
      <c r="AH340" s="20">
        <v>-0.1</v>
      </c>
      <c r="AI340" s="20">
        <v>-0.14000000000000001</v>
      </c>
      <c r="AJ340" s="20">
        <v>-1.1599999999999999</v>
      </c>
      <c r="AK340" s="20">
        <v>-0.24</v>
      </c>
      <c r="AL340" s="20">
        <v>-1.26</v>
      </c>
      <c r="AM340" s="20">
        <v>-0.44</v>
      </c>
      <c r="AN340" s="20">
        <v>-2.0499999999999998</v>
      </c>
      <c r="AO340" s="20">
        <v>0</v>
      </c>
      <c r="AP340" s="20">
        <v>0</v>
      </c>
      <c r="AQ340" s="20">
        <v>0</v>
      </c>
      <c r="AR340" s="20">
        <v>0</v>
      </c>
      <c r="AS340" s="20">
        <v>-19.66</v>
      </c>
      <c r="AT340" s="20">
        <v>-110.03</v>
      </c>
      <c r="AU340" s="20">
        <v>-215.73</v>
      </c>
      <c r="AV340" s="20">
        <v>-651.79</v>
      </c>
      <c r="AW340" s="20">
        <v>-522.16999999999996</v>
      </c>
      <c r="AX340" s="20">
        <v>-406.52</v>
      </c>
      <c r="AY340" s="20">
        <v>-1073.26</v>
      </c>
      <c r="AZ340" s="20">
        <v>-735.47</v>
      </c>
      <c r="BA340" s="20">
        <v>-1032.21</v>
      </c>
      <c r="BB340" s="20">
        <v>-1192.97</v>
      </c>
      <c r="BC340" s="20">
        <v>-1575.44</v>
      </c>
      <c r="BD340" s="20">
        <v>-3236.32</v>
      </c>
      <c r="BE340" s="20">
        <v>-4674.2700000000004</v>
      </c>
      <c r="BF340" s="26"/>
      <c r="BG340" s="22"/>
      <c r="BH340" s="26"/>
      <c r="BI340" s="26"/>
      <c r="BJ340" s="26"/>
      <c r="BK340" s="26"/>
      <c r="BL340" s="26"/>
      <c r="BM340" s="26"/>
    </row>
    <row r="341" spans="1:65" x14ac:dyDescent="0.25">
      <c r="A341" s="16" t="s">
        <v>199</v>
      </c>
      <c r="B341" s="29" t="s">
        <v>200</v>
      </c>
      <c r="C341" s="18"/>
      <c r="D341" s="18"/>
      <c r="E341" s="18"/>
      <c r="F341" s="18"/>
      <c r="G341" s="19"/>
      <c r="H341" s="20" t="s">
        <v>76</v>
      </c>
      <c r="I341" s="20"/>
      <c r="J341" s="20"/>
      <c r="K341" s="20" t="s">
        <v>76</v>
      </c>
      <c r="L341" s="20" t="s">
        <v>76</v>
      </c>
      <c r="M341" s="20" t="s">
        <v>76</v>
      </c>
      <c r="N341" s="20" t="s">
        <v>76</v>
      </c>
      <c r="O341" s="20" t="s">
        <v>76</v>
      </c>
      <c r="P341" s="20" t="s">
        <v>76</v>
      </c>
      <c r="Q341" s="20" t="s">
        <v>76</v>
      </c>
      <c r="R341" s="20" t="s">
        <v>76</v>
      </c>
      <c r="S341" s="20" t="s">
        <v>76</v>
      </c>
      <c r="T341" s="20" t="s">
        <v>76</v>
      </c>
      <c r="U341" s="20" t="s">
        <v>76</v>
      </c>
      <c r="V341" s="20" t="s">
        <v>76</v>
      </c>
      <c r="W341" s="20" t="s">
        <v>76</v>
      </c>
      <c r="X341" s="20" t="s">
        <v>76</v>
      </c>
      <c r="Y341" s="20" t="s">
        <v>76</v>
      </c>
      <c r="Z341" s="20" t="s">
        <v>76</v>
      </c>
      <c r="AA341" s="20" t="s">
        <v>76</v>
      </c>
      <c r="AB341" s="20" t="s">
        <v>76</v>
      </c>
      <c r="AC341" s="20" t="s">
        <v>76</v>
      </c>
      <c r="AD341" s="20" t="s">
        <v>76</v>
      </c>
      <c r="AE341" s="20" t="s">
        <v>76</v>
      </c>
      <c r="AF341" s="20" t="s">
        <v>76</v>
      </c>
      <c r="AG341" s="20" t="s">
        <v>76</v>
      </c>
      <c r="AH341" s="20" t="s">
        <v>76</v>
      </c>
      <c r="AI341" s="20" t="s">
        <v>76</v>
      </c>
      <c r="AJ341" s="20" t="s">
        <v>76</v>
      </c>
      <c r="AK341" s="20" t="s">
        <v>76</v>
      </c>
      <c r="AL341" s="20" t="s">
        <v>76</v>
      </c>
      <c r="AM341" s="20" t="s">
        <v>76</v>
      </c>
      <c r="AN341" s="20" t="s">
        <v>76</v>
      </c>
      <c r="AO341" s="20" t="s">
        <v>76</v>
      </c>
      <c r="AP341" s="20" t="s">
        <v>76</v>
      </c>
      <c r="AQ341" s="20" t="s">
        <v>76</v>
      </c>
      <c r="AR341" s="20" t="s">
        <v>76</v>
      </c>
      <c r="AS341" s="20" t="s">
        <v>76</v>
      </c>
      <c r="AT341" s="20" t="s">
        <v>76</v>
      </c>
      <c r="AU341" s="20" t="s">
        <v>76</v>
      </c>
      <c r="AV341" s="20" t="s">
        <v>76</v>
      </c>
      <c r="AW341" s="20" t="s">
        <v>76</v>
      </c>
      <c r="AX341" s="20" t="s">
        <v>76</v>
      </c>
      <c r="AY341" s="20" t="s">
        <v>76</v>
      </c>
      <c r="AZ341" s="20" t="s">
        <v>76</v>
      </c>
      <c r="BA341" s="20" t="s">
        <v>76</v>
      </c>
      <c r="BB341" s="20" t="s">
        <v>76</v>
      </c>
      <c r="BC341" s="20" t="s">
        <v>76</v>
      </c>
      <c r="BD341" s="20" t="s">
        <v>76</v>
      </c>
      <c r="BE341" s="20" t="s">
        <v>76</v>
      </c>
      <c r="BF341" s="11"/>
      <c r="BG341" s="22"/>
      <c r="BH341" s="11"/>
      <c r="BI341" s="11"/>
      <c r="BJ341" s="11"/>
      <c r="BK341" s="11"/>
      <c r="BL341" s="11"/>
      <c r="BM341" s="11"/>
    </row>
    <row r="342" spans="1:65" x14ac:dyDescent="0.25">
      <c r="A342" s="23" t="s">
        <v>139</v>
      </c>
      <c r="B342" s="29" t="s">
        <v>140</v>
      </c>
      <c r="C342" s="25" t="s">
        <v>260</v>
      </c>
      <c r="D342" s="25" t="s">
        <v>240</v>
      </c>
      <c r="E342" s="25" t="s">
        <v>141</v>
      </c>
      <c r="F342" s="25" t="s">
        <v>18</v>
      </c>
      <c r="G342" s="19" t="s">
        <v>19</v>
      </c>
      <c r="H342" s="20">
        <v>0</v>
      </c>
      <c r="I342" s="20"/>
      <c r="J342" s="20"/>
      <c r="K342" s="20">
        <v>0</v>
      </c>
      <c r="L342" s="20">
        <v>0</v>
      </c>
      <c r="M342" s="20">
        <v>0</v>
      </c>
      <c r="N342" s="20">
        <v>0</v>
      </c>
      <c r="O342" s="20">
        <v>0</v>
      </c>
      <c r="P342" s="20">
        <v>0</v>
      </c>
      <c r="Q342" s="20">
        <v>0</v>
      </c>
      <c r="R342" s="20">
        <v>0</v>
      </c>
      <c r="S342" s="20">
        <v>0</v>
      </c>
      <c r="T342" s="20">
        <v>0</v>
      </c>
      <c r="U342" s="20">
        <v>0</v>
      </c>
      <c r="V342" s="20">
        <v>0</v>
      </c>
      <c r="W342" s="20">
        <v>0</v>
      </c>
      <c r="X342" s="20">
        <v>0</v>
      </c>
      <c r="Y342" s="20">
        <v>0</v>
      </c>
      <c r="Z342" s="20">
        <v>0</v>
      </c>
      <c r="AA342" s="20">
        <v>0</v>
      </c>
      <c r="AB342" s="20">
        <v>0</v>
      </c>
      <c r="AC342" s="20">
        <v>0</v>
      </c>
      <c r="AD342" s="20">
        <v>-230.02</v>
      </c>
      <c r="AE342" s="20">
        <v>-161.56</v>
      </c>
      <c r="AF342" s="20">
        <v>-129.82</v>
      </c>
      <c r="AG342" s="20">
        <v>-103.49</v>
      </c>
      <c r="AH342" s="20">
        <v>-85.62</v>
      </c>
      <c r="AI342" s="20">
        <v>-129.71</v>
      </c>
      <c r="AJ342" s="20">
        <v>-35.53</v>
      </c>
      <c r="AK342" s="20">
        <v>-47.01</v>
      </c>
      <c r="AL342" s="20">
        <v>-34.89</v>
      </c>
      <c r="AM342" s="20">
        <v>-72.44</v>
      </c>
      <c r="AN342" s="20">
        <v>-104.71</v>
      </c>
      <c r="AO342" s="20">
        <v>-262.44</v>
      </c>
      <c r="AP342" s="20">
        <v>-178.12</v>
      </c>
      <c r="AQ342" s="20">
        <v>-232.2</v>
      </c>
      <c r="AR342" s="20">
        <v>-195</v>
      </c>
      <c r="AS342" s="20">
        <v>-142.75</v>
      </c>
      <c r="AT342" s="20">
        <v>-232.97</v>
      </c>
      <c r="AU342" s="20">
        <v>-192.54</v>
      </c>
      <c r="AV342" s="20">
        <v>-179.31</v>
      </c>
      <c r="AW342" s="20">
        <v>-312.42</v>
      </c>
      <c r="AX342" s="20">
        <v>-359.31</v>
      </c>
      <c r="AY342" s="20">
        <v>-301.82</v>
      </c>
      <c r="AZ342" s="20">
        <v>-332.91</v>
      </c>
      <c r="BA342" s="20">
        <v>-236.18</v>
      </c>
      <c r="BB342" s="20">
        <v>-253.92</v>
      </c>
      <c r="BC342" s="20">
        <v>-375.14</v>
      </c>
      <c r="BD342" s="20">
        <v>-203.19</v>
      </c>
      <c r="BE342" s="20">
        <v>-230.4</v>
      </c>
      <c r="BF342" s="11"/>
      <c r="BG342" s="22"/>
      <c r="BH342" s="11"/>
      <c r="BI342" s="11"/>
      <c r="BJ342" s="11"/>
      <c r="BK342" s="11"/>
      <c r="BL342" s="11"/>
      <c r="BM342" s="11"/>
    </row>
    <row r="343" spans="1:65" x14ac:dyDescent="0.25">
      <c r="A343" s="16" t="s">
        <v>202</v>
      </c>
      <c r="B343" s="29" t="s">
        <v>203</v>
      </c>
      <c r="C343" s="18"/>
      <c r="D343" s="18"/>
      <c r="E343" s="18"/>
      <c r="F343" s="18"/>
      <c r="G343" s="19"/>
      <c r="H343" s="20" t="s">
        <v>76</v>
      </c>
      <c r="I343" s="20"/>
      <c r="J343" s="20"/>
      <c r="K343" s="20" t="s">
        <v>76</v>
      </c>
      <c r="L343" s="20" t="s">
        <v>76</v>
      </c>
      <c r="M343" s="20" t="s">
        <v>76</v>
      </c>
      <c r="N343" s="20" t="s">
        <v>76</v>
      </c>
      <c r="O343" s="20" t="s">
        <v>76</v>
      </c>
      <c r="P343" s="20" t="s">
        <v>76</v>
      </c>
      <c r="Q343" s="20" t="s">
        <v>76</v>
      </c>
      <c r="R343" s="20" t="s">
        <v>76</v>
      </c>
      <c r="S343" s="20" t="s">
        <v>76</v>
      </c>
      <c r="T343" s="20" t="s">
        <v>76</v>
      </c>
      <c r="U343" s="20" t="s">
        <v>76</v>
      </c>
      <c r="V343" s="20" t="s">
        <v>76</v>
      </c>
      <c r="W343" s="20" t="s">
        <v>76</v>
      </c>
      <c r="X343" s="20" t="s">
        <v>76</v>
      </c>
      <c r="Y343" s="20" t="s">
        <v>76</v>
      </c>
      <c r="Z343" s="20" t="s">
        <v>76</v>
      </c>
      <c r="AA343" s="20" t="s">
        <v>76</v>
      </c>
      <c r="AB343" s="20" t="s">
        <v>76</v>
      </c>
      <c r="AC343" s="20" t="s">
        <v>76</v>
      </c>
      <c r="AD343" s="20" t="s">
        <v>76</v>
      </c>
      <c r="AE343" s="20" t="s">
        <v>76</v>
      </c>
      <c r="AF343" s="20" t="s">
        <v>76</v>
      </c>
      <c r="AG343" s="20" t="s">
        <v>76</v>
      </c>
      <c r="AH343" s="20" t="s">
        <v>76</v>
      </c>
      <c r="AI343" s="20" t="s">
        <v>76</v>
      </c>
      <c r="AJ343" s="20" t="s">
        <v>76</v>
      </c>
      <c r="AK343" s="20" t="s">
        <v>76</v>
      </c>
      <c r="AL343" s="20" t="s">
        <v>76</v>
      </c>
      <c r="AM343" s="20" t="s">
        <v>76</v>
      </c>
      <c r="AN343" s="20" t="s">
        <v>76</v>
      </c>
      <c r="AO343" s="20" t="s">
        <v>76</v>
      </c>
      <c r="AP343" s="20" t="s">
        <v>76</v>
      </c>
      <c r="AQ343" s="20" t="s">
        <v>76</v>
      </c>
      <c r="AR343" s="20" t="s">
        <v>76</v>
      </c>
      <c r="AS343" s="20" t="s">
        <v>76</v>
      </c>
      <c r="AT343" s="20" t="s">
        <v>76</v>
      </c>
      <c r="AU343" s="20" t="s">
        <v>76</v>
      </c>
      <c r="AV343" s="20" t="s">
        <v>76</v>
      </c>
      <c r="AW343" s="20" t="s">
        <v>76</v>
      </c>
      <c r="AX343" s="20" t="s">
        <v>76</v>
      </c>
      <c r="AY343" s="20" t="s">
        <v>76</v>
      </c>
      <c r="AZ343" s="20" t="s">
        <v>76</v>
      </c>
      <c r="BA343" s="20" t="s">
        <v>76</v>
      </c>
      <c r="BB343" s="20" t="s">
        <v>76</v>
      </c>
      <c r="BC343" s="20" t="s">
        <v>76</v>
      </c>
      <c r="BD343" s="20" t="s">
        <v>76</v>
      </c>
      <c r="BE343" s="20" t="s">
        <v>76</v>
      </c>
      <c r="BF343" s="11"/>
      <c r="BG343" s="22"/>
      <c r="BH343" s="11"/>
      <c r="BI343" s="11"/>
      <c r="BJ343" s="11"/>
      <c r="BK343" s="11"/>
      <c r="BL343" s="11"/>
      <c r="BM343" s="11"/>
    </row>
    <row r="344" spans="1:65" x14ac:dyDescent="0.25">
      <c r="A344" s="23" t="s">
        <v>139</v>
      </c>
      <c r="B344" s="29" t="s">
        <v>140</v>
      </c>
      <c r="C344" s="25" t="s">
        <v>260</v>
      </c>
      <c r="D344" s="25" t="s">
        <v>247</v>
      </c>
      <c r="E344" s="25" t="s">
        <v>141</v>
      </c>
      <c r="F344" s="25" t="s">
        <v>18</v>
      </c>
      <c r="G344" s="19" t="s">
        <v>19</v>
      </c>
      <c r="H344" s="20">
        <v>55083.6</v>
      </c>
      <c r="I344" s="20"/>
      <c r="J344" s="20"/>
      <c r="K344" s="20">
        <v>42558</v>
      </c>
      <c r="L344" s="20">
        <v>45857</v>
      </c>
      <c r="M344" s="20">
        <v>46922</v>
      </c>
      <c r="N344" s="20">
        <v>47381</v>
      </c>
      <c r="O344" s="20">
        <v>49031</v>
      </c>
      <c r="P344" s="20">
        <v>43655</v>
      </c>
      <c r="Q344" s="20">
        <v>40538</v>
      </c>
      <c r="R344" s="20">
        <v>39017</v>
      </c>
      <c r="S344" s="20">
        <v>37137</v>
      </c>
      <c r="T344" s="20">
        <v>37386</v>
      </c>
      <c r="U344" s="20">
        <v>41531</v>
      </c>
      <c r="V344" s="20">
        <v>39911</v>
      </c>
      <c r="W344" s="20">
        <v>39882</v>
      </c>
      <c r="X344" s="20">
        <v>33172</v>
      </c>
      <c r="Y344" s="20">
        <v>29925</v>
      </c>
      <c r="Z344" s="20">
        <v>27755</v>
      </c>
      <c r="AA344" s="20">
        <v>31378</v>
      </c>
      <c r="AB344" s="20">
        <v>28810</v>
      </c>
      <c r="AC344" s="20">
        <v>25481</v>
      </c>
      <c r="AD344" s="20">
        <v>22279.37</v>
      </c>
      <c r="AE344" s="20">
        <v>20239.71</v>
      </c>
      <c r="AF344" s="20">
        <v>18759.45</v>
      </c>
      <c r="AG344" s="20">
        <v>15193.49</v>
      </c>
      <c r="AH344" s="20">
        <v>14577.18</v>
      </c>
      <c r="AI344" s="20">
        <v>13471.06</v>
      </c>
      <c r="AJ344" s="20">
        <v>12480.5</v>
      </c>
      <c r="AK344" s="20">
        <v>13808.66</v>
      </c>
      <c r="AL344" s="20">
        <v>12976.9</v>
      </c>
      <c r="AM344" s="20">
        <v>15636.85</v>
      </c>
      <c r="AN344" s="20">
        <v>14985.23</v>
      </c>
      <c r="AO344" s="20">
        <v>16358.47</v>
      </c>
      <c r="AP344" s="20">
        <v>17068.04</v>
      </c>
      <c r="AQ344" s="20">
        <v>19116.740000000002</v>
      </c>
      <c r="AR344" s="20">
        <v>20698.509999999998</v>
      </c>
      <c r="AS344" s="20">
        <v>24029.24</v>
      </c>
      <c r="AT344" s="20">
        <v>28582.62</v>
      </c>
      <c r="AU344" s="20">
        <v>25362.16</v>
      </c>
      <c r="AV344" s="20">
        <v>30995.06</v>
      </c>
      <c r="AW344" s="20">
        <v>31051.32</v>
      </c>
      <c r="AX344" s="20">
        <v>32901.14</v>
      </c>
      <c r="AY344" s="20">
        <v>37915.839999999997</v>
      </c>
      <c r="AZ344" s="20">
        <v>38786.42</v>
      </c>
      <c r="BA344" s="20">
        <v>36679.879999999997</v>
      </c>
      <c r="BB344" s="20">
        <v>38819.870000000003</v>
      </c>
      <c r="BC344" s="20">
        <v>35763.800000000003</v>
      </c>
      <c r="BD344" s="20">
        <v>36989.61</v>
      </c>
      <c r="BE344" s="20">
        <v>41020.03</v>
      </c>
      <c r="BF344" s="11"/>
      <c r="BG344" s="22"/>
      <c r="BH344" s="11"/>
      <c r="BI344" s="11"/>
      <c r="BJ344" s="11"/>
      <c r="BK344" s="11"/>
      <c r="BL344" s="11"/>
      <c r="BM344" s="11"/>
    </row>
    <row r="345" spans="1:65" x14ac:dyDescent="0.25">
      <c r="A345" s="13" t="s">
        <v>263</v>
      </c>
      <c r="B345" s="33" t="s">
        <v>264</v>
      </c>
      <c r="C345" s="18"/>
      <c r="D345" s="18"/>
      <c r="E345" s="18"/>
      <c r="F345" s="18"/>
      <c r="G345" s="19"/>
      <c r="H345" s="20" t="s">
        <v>76</v>
      </c>
      <c r="I345" s="20"/>
      <c r="J345" s="20"/>
      <c r="K345" s="20" t="s">
        <v>76</v>
      </c>
      <c r="L345" s="20" t="s">
        <v>76</v>
      </c>
      <c r="M345" s="20" t="s">
        <v>76</v>
      </c>
      <c r="N345" s="20" t="s">
        <v>76</v>
      </c>
      <c r="O345" s="20" t="s">
        <v>76</v>
      </c>
      <c r="P345" s="20" t="s">
        <v>76</v>
      </c>
      <c r="Q345" s="20" t="s">
        <v>76</v>
      </c>
      <c r="R345" s="20" t="s">
        <v>76</v>
      </c>
      <c r="S345" s="20" t="s">
        <v>76</v>
      </c>
      <c r="T345" s="20" t="s">
        <v>76</v>
      </c>
      <c r="U345" s="20" t="s">
        <v>76</v>
      </c>
      <c r="V345" s="20" t="s">
        <v>76</v>
      </c>
      <c r="W345" s="20" t="s">
        <v>76</v>
      </c>
      <c r="X345" s="20" t="s">
        <v>76</v>
      </c>
      <c r="Y345" s="20" t="s">
        <v>76</v>
      </c>
      <c r="Z345" s="20" t="s">
        <v>76</v>
      </c>
      <c r="AA345" s="20" t="s">
        <v>76</v>
      </c>
      <c r="AB345" s="20" t="s">
        <v>76</v>
      </c>
      <c r="AC345" s="20" t="s">
        <v>76</v>
      </c>
      <c r="AD345" s="20" t="s">
        <v>76</v>
      </c>
      <c r="AE345" s="20" t="s">
        <v>76</v>
      </c>
      <c r="AF345" s="20" t="s">
        <v>76</v>
      </c>
      <c r="AG345" s="20" t="s">
        <v>76</v>
      </c>
      <c r="AH345" s="20" t="s">
        <v>76</v>
      </c>
      <c r="AI345" s="20" t="s">
        <v>76</v>
      </c>
      <c r="AJ345" s="20" t="s">
        <v>76</v>
      </c>
      <c r="AK345" s="20" t="s">
        <v>76</v>
      </c>
      <c r="AL345" s="20" t="s">
        <v>76</v>
      </c>
      <c r="AM345" s="20" t="s">
        <v>76</v>
      </c>
      <c r="AN345" s="20" t="s">
        <v>76</v>
      </c>
      <c r="AO345" s="20" t="s">
        <v>76</v>
      </c>
      <c r="AP345" s="20" t="s">
        <v>76</v>
      </c>
      <c r="AQ345" s="20" t="s">
        <v>76</v>
      </c>
      <c r="AR345" s="20" t="s">
        <v>76</v>
      </c>
      <c r="AS345" s="20" t="s">
        <v>76</v>
      </c>
      <c r="AT345" s="20" t="s">
        <v>76</v>
      </c>
      <c r="AU345" s="20" t="s">
        <v>76</v>
      </c>
      <c r="AV345" s="20" t="s">
        <v>76</v>
      </c>
      <c r="AW345" s="20" t="s">
        <v>76</v>
      </c>
      <c r="AX345" s="20" t="s">
        <v>76</v>
      </c>
      <c r="AY345" s="20" t="s">
        <v>76</v>
      </c>
      <c r="AZ345" s="20" t="s">
        <v>76</v>
      </c>
      <c r="BA345" s="20" t="s">
        <v>76</v>
      </c>
      <c r="BB345" s="20" t="s">
        <v>76</v>
      </c>
      <c r="BC345" s="20" t="s">
        <v>76</v>
      </c>
      <c r="BD345" s="20" t="s">
        <v>76</v>
      </c>
      <c r="BE345" s="20" t="s">
        <v>76</v>
      </c>
      <c r="BF345" s="11"/>
      <c r="BG345" s="12"/>
      <c r="BH345" s="11"/>
      <c r="BI345" s="11"/>
      <c r="BJ345" s="11"/>
      <c r="BK345" s="11"/>
      <c r="BL345" s="11"/>
      <c r="BM345" s="11"/>
    </row>
    <row r="346" spans="1:65" x14ac:dyDescent="0.25">
      <c r="A346" s="16" t="s">
        <v>224</v>
      </c>
      <c r="B346" s="29" t="s">
        <v>225</v>
      </c>
      <c r="C346" s="18"/>
      <c r="D346" s="18"/>
      <c r="E346" s="18"/>
      <c r="F346" s="18"/>
      <c r="G346" s="19"/>
      <c r="H346" s="20" t="s">
        <v>76</v>
      </c>
      <c r="I346" s="20"/>
      <c r="J346" s="20"/>
      <c r="K346" s="20" t="s">
        <v>76</v>
      </c>
      <c r="L346" s="20" t="s">
        <v>76</v>
      </c>
      <c r="M346" s="20" t="s">
        <v>76</v>
      </c>
      <c r="N346" s="20" t="s">
        <v>76</v>
      </c>
      <c r="O346" s="20" t="s">
        <v>76</v>
      </c>
      <c r="P346" s="20" t="s">
        <v>76</v>
      </c>
      <c r="Q346" s="20" t="s">
        <v>76</v>
      </c>
      <c r="R346" s="20" t="s">
        <v>76</v>
      </c>
      <c r="S346" s="20" t="s">
        <v>76</v>
      </c>
      <c r="T346" s="20" t="s">
        <v>76</v>
      </c>
      <c r="U346" s="20" t="s">
        <v>76</v>
      </c>
      <c r="V346" s="20" t="s">
        <v>76</v>
      </c>
      <c r="W346" s="20" t="s">
        <v>76</v>
      </c>
      <c r="X346" s="20" t="s">
        <v>76</v>
      </c>
      <c r="Y346" s="20" t="s">
        <v>76</v>
      </c>
      <c r="Z346" s="20" t="s">
        <v>76</v>
      </c>
      <c r="AA346" s="20" t="s">
        <v>76</v>
      </c>
      <c r="AB346" s="20" t="s">
        <v>76</v>
      </c>
      <c r="AC346" s="20" t="s">
        <v>76</v>
      </c>
      <c r="AD346" s="20" t="s">
        <v>76</v>
      </c>
      <c r="AE346" s="20" t="s">
        <v>76</v>
      </c>
      <c r="AF346" s="20" t="s">
        <v>76</v>
      </c>
      <c r="AG346" s="20" t="s">
        <v>76</v>
      </c>
      <c r="AH346" s="20" t="s">
        <v>76</v>
      </c>
      <c r="AI346" s="20" t="s">
        <v>76</v>
      </c>
      <c r="AJ346" s="20" t="s">
        <v>76</v>
      </c>
      <c r="AK346" s="20" t="s">
        <v>76</v>
      </c>
      <c r="AL346" s="20" t="s">
        <v>76</v>
      </c>
      <c r="AM346" s="20" t="s">
        <v>76</v>
      </c>
      <c r="AN346" s="20" t="s">
        <v>76</v>
      </c>
      <c r="AO346" s="20" t="s">
        <v>76</v>
      </c>
      <c r="AP346" s="20" t="s">
        <v>76</v>
      </c>
      <c r="AQ346" s="20" t="s">
        <v>76</v>
      </c>
      <c r="AR346" s="20" t="s">
        <v>76</v>
      </c>
      <c r="AS346" s="20" t="s">
        <v>76</v>
      </c>
      <c r="AT346" s="20" t="s">
        <v>76</v>
      </c>
      <c r="AU346" s="20" t="s">
        <v>76</v>
      </c>
      <c r="AV346" s="20" t="s">
        <v>76</v>
      </c>
      <c r="AW346" s="20" t="s">
        <v>76</v>
      </c>
      <c r="AX346" s="20" t="s">
        <v>76</v>
      </c>
      <c r="AY346" s="20" t="s">
        <v>76</v>
      </c>
      <c r="AZ346" s="20" t="s">
        <v>76</v>
      </c>
      <c r="BA346" s="20" t="s">
        <v>76</v>
      </c>
      <c r="BB346" s="20" t="s">
        <v>76</v>
      </c>
      <c r="BC346" s="20" t="s">
        <v>76</v>
      </c>
      <c r="BD346" s="20" t="s">
        <v>76</v>
      </c>
      <c r="BE346" s="20" t="s">
        <v>76</v>
      </c>
      <c r="BF346" s="11"/>
      <c r="BG346" s="22"/>
      <c r="BH346" s="11"/>
      <c r="BI346" s="11"/>
      <c r="BJ346" s="11"/>
      <c r="BK346" s="11"/>
      <c r="BL346" s="11"/>
      <c r="BM346" s="11"/>
    </row>
    <row r="347" spans="1:65" x14ac:dyDescent="0.25">
      <c r="A347" s="23" t="s">
        <v>23</v>
      </c>
      <c r="B347" s="29" t="s">
        <v>24</v>
      </c>
      <c r="C347" s="25" t="s">
        <v>265</v>
      </c>
      <c r="D347" s="25" t="s">
        <v>227</v>
      </c>
      <c r="E347" s="25" t="s">
        <v>25</v>
      </c>
      <c r="F347" s="25" t="s">
        <v>18</v>
      </c>
      <c r="G347" s="19" t="s">
        <v>19</v>
      </c>
      <c r="H347" s="20">
        <v>0</v>
      </c>
      <c r="I347" s="20"/>
      <c r="J347" s="20"/>
      <c r="K347" s="20">
        <v>0</v>
      </c>
      <c r="L347" s="20">
        <v>0</v>
      </c>
      <c r="M347" s="20">
        <v>0</v>
      </c>
      <c r="N347" s="20">
        <v>0</v>
      </c>
      <c r="O347" s="20">
        <v>0</v>
      </c>
      <c r="P347" s="20">
        <v>0</v>
      </c>
      <c r="Q347" s="20">
        <v>0</v>
      </c>
      <c r="R347" s="20">
        <v>0</v>
      </c>
      <c r="S347" s="20">
        <v>0</v>
      </c>
      <c r="T347" s="20">
        <v>0</v>
      </c>
      <c r="U347" s="20">
        <v>0</v>
      </c>
      <c r="V347" s="20">
        <v>0</v>
      </c>
      <c r="W347" s="20">
        <v>0</v>
      </c>
      <c r="X347" s="20">
        <v>0</v>
      </c>
      <c r="Y347" s="20">
        <v>0</v>
      </c>
      <c r="Z347" s="20">
        <v>0</v>
      </c>
      <c r="AA347" s="20">
        <v>0</v>
      </c>
      <c r="AB347" s="20">
        <v>0</v>
      </c>
      <c r="AC347" s="20">
        <v>0</v>
      </c>
      <c r="AD347" s="20">
        <v>-0.41</v>
      </c>
      <c r="AE347" s="20">
        <v>0</v>
      </c>
      <c r="AF347" s="20">
        <v>-0.01</v>
      </c>
      <c r="AG347" s="20">
        <v>-7.0000000000000007E-2</v>
      </c>
      <c r="AH347" s="20">
        <v>-7.0000000000000007E-2</v>
      </c>
      <c r="AI347" s="20">
        <v>-0.01</v>
      </c>
      <c r="AJ347" s="20">
        <v>-0.02</v>
      </c>
      <c r="AK347" s="20">
        <v>0</v>
      </c>
      <c r="AL347" s="20">
        <v>0</v>
      </c>
      <c r="AM347" s="20">
        <v>0</v>
      </c>
      <c r="AN347" s="20">
        <v>0</v>
      </c>
      <c r="AO347" s="20">
        <v>0</v>
      </c>
      <c r="AP347" s="20">
        <v>0</v>
      </c>
      <c r="AQ347" s="20">
        <v>0</v>
      </c>
      <c r="AR347" s="20">
        <v>0</v>
      </c>
      <c r="AS347" s="20">
        <v>0</v>
      </c>
      <c r="AT347" s="20">
        <v>0</v>
      </c>
      <c r="AU347" s="20">
        <v>0</v>
      </c>
      <c r="AV347" s="20">
        <v>0</v>
      </c>
      <c r="AW347" s="20">
        <v>0</v>
      </c>
      <c r="AX347" s="20">
        <v>0</v>
      </c>
      <c r="AY347" s="20">
        <v>0</v>
      </c>
      <c r="AZ347" s="20">
        <v>0</v>
      </c>
      <c r="BA347" s="20">
        <v>0</v>
      </c>
      <c r="BB347" s="20">
        <v>0</v>
      </c>
      <c r="BC347" s="20">
        <v>0</v>
      </c>
      <c r="BD347" s="20">
        <v>0</v>
      </c>
      <c r="BE347" s="20">
        <v>0</v>
      </c>
      <c r="BF347" s="11"/>
      <c r="BG347" s="27"/>
      <c r="BH347" s="11"/>
      <c r="BI347" s="11"/>
      <c r="BJ347" s="11"/>
      <c r="BK347" s="11"/>
      <c r="BL347" s="11"/>
      <c r="BM347" s="11"/>
    </row>
    <row r="348" spans="1:65" x14ac:dyDescent="0.25">
      <c r="A348" s="23" t="s">
        <v>26</v>
      </c>
      <c r="B348" s="29" t="s">
        <v>170</v>
      </c>
      <c r="C348" s="25" t="s">
        <v>265</v>
      </c>
      <c r="D348" s="25" t="s">
        <v>227</v>
      </c>
      <c r="E348" s="25" t="s">
        <v>28</v>
      </c>
      <c r="F348" s="25" t="s">
        <v>18</v>
      </c>
      <c r="G348" s="19" t="s">
        <v>19</v>
      </c>
      <c r="H348" s="20">
        <v>0</v>
      </c>
      <c r="I348" s="20"/>
      <c r="J348" s="20"/>
      <c r="K348" s="20">
        <v>0</v>
      </c>
      <c r="L348" s="20">
        <v>0</v>
      </c>
      <c r="M348" s="20">
        <v>0</v>
      </c>
      <c r="N348" s="20">
        <v>0</v>
      </c>
      <c r="O348" s="20">
        <v>0</v>
      </c>
      <c r="P348" s="20">
        <v>0</v>
      </c>
      <c r="Q348" s="20">
        <v>0</v>
      </c>
      <c r="R348" s="20">
        <v>0</v>
      </c>
      <c r="S348" s="20">
        <v>0</v>
      </c>
      <c r="T348" s="20">
        <v>0</v>
      </c>
      <c r="U348" s="20">
        <v>0</v>
      </c>
      <c r="V348" s="20">
        <v>0</v>
      </c>
      <c r="W348" s="20">
        <v>0</v>
      </c>
      <c r="X348" s="20">
        <v>0</v>
      </c>
      <c r="Y348" s="20">
        <v>0</v>
      </c>
      <c r="Z348" s="20">
        <v>0</v>
      </c>
      <c r="AA348" s="20">
        <v>0</v>
      </c>
      <c r="AB348" s="20">
        <v>0</v>
      </c>
      <c r="AC348" s="20">
        <v>-0.28999999999999998</v>
      </c>
      <c r="AD348" s="20">
        <v>-0.28999999999999998</v>
      </c>
      <c r="AE348" s="20">
        <v>-0.28999999999999998</v>
      </c>
      <c r="AF348" s="20">
        <v>-0.57999999999999996</v>
      </c>
      <c r="AG348" s="20">
        <v>-1.1499999999999999</v>
      </c>
      <c r="AH348" s="20">
        <v>-1.44</v>
      </c>
      <c r="AI348" s="20">
        <v>-3.17</v>
      </c>
      <c r="AJ348" s="20">
        <v>-4.32</v>
      </c>
      <c r="AK348" s="20">
        <v>-4.32</v>
      </c>
      <c r="AL348" s="20">
        <v>-4.6100000000000003</v>
      </c>
      <c r="AM348" s="20">
        <v>-5.47</v>
      </c>
      <c r="AN348" s="20">
        <v>-6.62</v>
      </c>
      <c r="AO348" s="20">
        <v>-7.78</v>
      </c>
      <c r="AP348" s="20">
        <v>-7.78</v>
      </c>
      <c r="AQ348" s="20">
        <v>-8.7799999999999994</v>
      </c>
      <c r="AR348" s="20">
        <v>-9.44</v>
      </c>
      <c r="AS348" s="20">
        <v>-13.5</v>
      </c>
      <c r="AT348" s="20">
        <v>-21.7</v>
      </c>
      <c r="AU348" s="20">
        <v>-53.78</v>
      </c>
      <c r="AV348" s="20">
        <v>-373.9</v>
      </c>
      <c r="AW348" s="20">
        <v>-1863.15</v>
      </c>
      <c r="AX348" s="20">
        <v>-2143.86</v>
      </c>
      <c r="AY348" s="20">
        <v>-2175.34</v>
      </c>
      <c r="AZ348" s="20">
        <v>-2677.61</v>
      </c>
      <c r="BA348" s="20">
        <v>-2705.35</v>
      </c>
      <c r="BB348" s="20">
        <v>-3430.7</v>
      </c>
      <c r="BC348" s="20">
        <v>-3467.77</v>
      </c>
      <c r="BD348" s="20">
        <v>-4249.92</v>
      </c>
      <c r="BE348" s="20">
        <v>-4712.1499999999996</v>
      </c>
      <c r="BF348" s="11"/>
      <c r="BG348" s="27"/>
      <c r="BH348" s="11"/>
      <c r="BI348" s="11"/>
      <c r="BJ348" s="11"/>
      <c r="BK348" s="11"/>
      <c r="BL348" s="11"/>
      <c r="BM348" s="11"/>
    </row>
    <row r="349" spans="1:65" x14ac:dyDescent="0.25">
      <c r="A349" s="23" t="s">
        <v>53</v>
      </c>
      <c r="B349" s="29" t="s">
        <v>53</v>
      </c>
      <c r="C349" s="25" t="s">
        <v>265</v>
      </c>
      <c r="D349" s="25" t="s">
        <v>227</v>
      </c>
      <c r="E349" s="25" t="s">
        <v>54</v>
      </c>
      <c r="F349" s="25" t="s">
        <v>18</v>
      </c>
      <c r="G349" s="19" t="s">
        <v>19</v>
      </c>
      <c r="H349" s="20">
        <v>0</v>
      </c>
      <c r="I349" s="20"/>
      <c r="J349" s="20"/>
      <c r="K349" s="20">
        <v>0</v>
      </c>
      <c r="L349" s="20">
        <v>0</v>
      </c>
      <c r="M349" s="20">
        <v>0</v>
      </c>
      <c r="N349" s="20">
        <v>0</v>
      </c>
      <c r="O349" s="20">
        <v>0</v>
      </c>
      <c r="P349" s="20">
        <v>0</v>
      </c>
      <c r="Q349" s="20">
        <v>0</v>
      </c>
      <c r="R349" s="20">
        <v>0</v>
      </c>
      <c r="S349" s="20">
        <v>0</v>
      </c>
      <c r="T349" s="20">
        <v>0</v>
      </c>
      <c r="U349" s="20">
        <v>0</v>
      </c>
      <c r="V349" s="20">
        <v>0</v>
      </c>
      <c r="W349" s="20">
        <v>0</v>
      </c>
      <c r="X349" s="20">
        <v>0</v>
      </c>
      <c r="Y349" s="20">
        <v>0</v>
      </c>
      <c r="Z349" s="20">
        <v>0</v>
      </c>
      <c r="AA349" s="20">
        <v>0</v>
      </c>
      <c r="AB349" s="20">
        <v>0</v>
      </c>
      <c r="AC349" s="20">
        <v>0</v>
      </c>
      <c r="AD349" s="20">
        <v>-31.2</v>
      </c>
      <c r="AE349" s="20">
        <v>-85.05</v>
      </c>
      <c r="AF349" s="20">
        <v>-24.35</v>
      </c>
      <c r="AG349" s="20">
        <v>-17.09</v>
      </c>
      <c r="AH349" s="20">
        <v>-19.78</v>
      </c>
      <c r="AI349" s="20">
        <v>-27.83</v>
      </c>
      <c r="AJ349" s="20">
        <v>-27.27</v>
      </c>
      <c r="AK349" s="20">
        <v>-37.58</v>
      </c>
      <c r="AL349" s="20">
        <v>-8.01</v>
      </c>
      <c r="AM349" s="20">
        <v>-25.51</v>
      </c>
      <c r="AN349" s="20">
        <v>-20.9</v>
      </c>
      <c r="AO349" s="20">
        <v>-20.5</v>
      </c>
      <c r="AP349" s="20">
        <v>-16.989999999999998</v>
      </c>
      <c r="AQ349" s="20">
        <v>-18.239999999999998</v>
      </c>
      <c r="AR349" s="20">
        <v>-15.08</v>
      </c>
      <c r="AS349" s="20">
        <v>-3.6</v>
      </c>
      <c r="AT349" s="20">
        <v>-17.71</v>
      </c>
      <c r="AU349" s="20">
        <v>-24.91</v>
      </c>
      <c r="AV349" s="20">
        <v>-26.96</v>
      </c>
      <c r="AW349" s="20">
        <v>-14.08</v>
      </c>
      <c r="AX349" s="20">
        <v>-8.14</v>
      </c>
      <c r="AY349" s="20">
        <v>-13.32</v>
      </c>
      <c r="AZ349" s="20">
        <v>-14.72</v>
      </c>
      <c r="BA349" s="20">
        <v>-14.63</v>
      </c>
      <c r="BB349" s="20">
        <v>-13.45</v>
      </c>
      <c r="BC349" s="20">
        <v>-12.54</v>
      </c>
      <c r="BD349" s="20">
        <v>-15.01</v>
      </c>
      <c r="BE349" s="20">
        <v>-17.77</v>
      </c>
      <c r="BF349" s="11"/>
      <c r="BG349" s="27"/>
    </row>
    <row r="350" spans="1:65" x14ac:dyDescent="0.25">
      <c r="A350" s="23" t="s">
        <v>171</v>
      </c>
      <c r="B350" s="31" t="s">
        <v>172</v>
      </c>
      <c r="C350" s="49" t="s">
        <v>265</v>
      </c>
      <c r="D350" s="49" t="s">
        <v>227</v>
      </c>
      <c r="E350" s="49" t="s">
        <v>173</v>
      </c>
      <c r="F350" s="49" t="s">
        <v>18</v>
      </c>
      <c r="G350" s="50" t="s">
        <v>19</v>
      </c>
      <c r="H350" s="20">
        <v>0</v>
      </c>
      <c r="I350" s="20"/>
      <c r="J350" s="20"/>
      <c r="K350" s="20">
        <v>0</v>
      </c>
      <c r="L350" s="20">
        <v>0</v>
      </c>
      <c r="M350" s="20">
        <v>0</v>
      </c>
      <c r="N350" s="20">
        <v>0</v>
      </c>
      <c r="O350" s="20">
        <v>0</v>
      </c>
      <c r="P350" s="20">
        <v>0</v>
      </c>
      <c r="Q350" s="20">
        <v>0</v>
      </c>
      <c r="R350" s="20">
        <v>0</v>
      </c>
      <c r="S350" s="20">
        <v>0</v>
      </c>
      <c r="T350" s="20">
        <v>0</v>
      </c>
      <c r="U350" s="20">
        <v>0</v>
      </c>
      <c r="V350" s="20">
        <v>0</v>
      </c>
      <c r="W350" s="20">
        <v>0</v>
      </c>
      <c r="X350" s="20">
        <v>0</v>
      </c>
      <c r="Y350" s="20">
        <v>0</v>
      </c>
      <c r="Z350" s="20">
        <v>0</v>
      </c>
      <c r="AA350" s="20">
        <v>0</v>
      </c>
      <c r="AB350" s="20">
        <v>0</v>
      </c>
      <c r="AC350" s="20">
        <v>0</v>
      </c>
      <c r="AD350" s="20">
        <v>0</v>
      </c>
      <c r="AE350" s="20">
        <v>0</v>
      </c>
      <c r="AF350" s="20">
        <v>0</v>
      </c>
      <c r="AG350" s="20">
        <v>0</v>
      </c>
      <c r="AH350" s="20">
        <v>0</v>
      </c>
      <c r="AI350" s="20">
        <v>0</v>
      </c>
      <c r="AJ350" s="20">
        <v>0</v>
      </c>
      <c r="AK350" s="20">
        <v>0</v>
      </c>
      <c r="AL350" s="20">
        <v>0</v>
      </c>
      <c r="AM350" s="20">
        <v>0</v>
      </c>
      <c r="AN350" s="20">
        <v>0</v>
      </c>
      <c r="AO350" s="20">
        <v>0</v>
      </c>
      <c r="AP350" s="20">
        <v>0</v>
      </c>
      <c r="AQ350" s="20">
        <v>0</v>
      </c>
      <c r="AR350" s="20">
        <v>0</v>
      </c>
      <c r="AS350" s="20">
        <v>0</v>
      </c>
      <c r="AT350" s="20">
        <v>0</v>
      </c>
      <c r="AU350" s="20">
        <v>0</v>
      </c>
      <c r="AV350" s="20">
        <v>0</v>
      </c>
      <c r="AW350" s="20">
        <v>0</v>
      </c>
      <c r="AX350" s="20">
        <v>0</v>
      </c>
      <c r="AY350" s="20">
        <v>0</v>
      </c>
      <c r="AZ350" s="20">
        <v>0</v>
      </c>
      <c r="BA350" s="20">
        <v>0</v>
      </c>
      <c r="BB350" s="20">
        <v>0</v>
      </c>
      <c r="BC350" s="20">
        <v>0</v>
      </c>
      <c r="BD350" s="20">
        <v>0</v>
      </c>
      <c r="BE350" s="20">
        <v>0</v>
      </c>
      <c r="BF350" s="11"/>
      <c r="BG350" s="27"/>
    </row>
    <row r="351" spans="1:65" x14ac:dyDescent="0.25">
      <c r="A351" s="16" t="s">
        <v>229</v>
      </c>
      <c r="B351" s="29" t="s">
        <v>230</v>
      </c>
      <c r="C351" s="18"/>
      <c r="D351" s="18"/>
      <c r="E351" s="18"/>
      <c r="F351" s="18"/>
      <c r="G351" s="19"/>
      <c r="H351" s="20" t="s">
        <v>76</v>
      </c>
      <c r="I351" s="20"/>
      <c r="J351" s="20"/>
      <c r="K351" s="20" t="s">
        <v>76</v>
      </c>
      <c r="L351" s="20" t="s">
        <v>76</v>
      </c>
      <c r="M351" s="20" t="s">
        <v>76</v>
      </c>
      <c r="N351" s="20" t="s">
        <v>76</v>
      </c>
      <c r="O351" s="20" t="s">
        <v>76</v>
      </c>
      <c r="P351" s="20" t="s">
        <v>76</v>
      </c>
      <c r="Q351" s="20" t="s">
        <v>76</v>
      </c>
      <c r="R351" s="20" t="s">
        <v>76</v>
      </c>
      <c r="S351" s="20" t="s">
        <v>76</v>
      </c>
      <c r="T351" s="20" t="s">
        <v>76</v>
      </c>
      <c r="U351" s="20" t="s">
        <v>76</v>
      </c>
      <c r="V351" s="20" t="s">
        <v>76</v>
      </c>
      <c r="W351" s="20" t="s">
        <v>76</v>
      </c>
      <c r="X351" s="20" t="s">
        <v>76</v>
      </c>
      <c r="Y351" s="20" t="s">
        <v>76</v>
      </c>
      <c r="Z351" s="20" t="s">
        <v>76</v>
      </c>
      <c r="AA351" s="20" t="s">
        <v>76</v>
      </c>
      <c r="AB351" s="20" t="s">
        <v>76</v>
      </c>
      <c r="AC351" s="20" t="s">
        <v>76</v>
      </c>
      <c r="AD351" s="20" t="s">
        <v>76</v>
      </c>
      <c r="AE351" s="20" t="s">
        <v>76</v>
      </c>
      <c r="AF351" s="20" t="s">
        <v>76</v>
      </c>
      <c r="AG351" s="20" t="s">
        <v>76</v>
      </c>
      <c r="AH351" s="20" t="s">
        <v>76</v>
      </c>
      <c r="AI351" s="20" t="s">
        <v>76</v>
      </c>
      <c r="AJ351" s="20" t="s">
        <v>76</v>
      </c>
      <c r="AK351" s="20" t="s">
        <v>76</v>
      </c>
      <c r="AL351" s="20" t="s">
        <v>76</v>
      </c>
      <c r="AM351" s="20" t="s">
        <v>76</v>
      </c>
      <c r="AN351" s="20" t="s">
        <v>76</v>
      </c>
      <c r="AO351" s="20" t="s">
        <v>76</v>
      </c>
      <c r="AP351" s="20" t="s">
        <v>76</v>
      </c>
      <c r="AQ351" s="20" t="s">
        <v>76</v>
      </c>
      <c r="AR351" s="20" t="s">
        <v>76</v>
      </c>
      <c r="AS351" s="20" t="s">
        <v>76</v>
      </c>
      <c r="AT351" s="20" t="s">
        <v>76</v>
      </c>
      <c r="AU351" s="20" t="s">
        <v>76</v>
      </c>
      <c r="AV351" s="20" t="s">
        <v>76</v>
      </c>
      <c r="AW351" s="20" t="s">
        <v>76</v>
      </c>
      <c r="AX351" s="20" t="s">
        <v>76</v>
      </c>
      <c r="AY351" s="20" t="s">
        <v>76</v>
      </c>
      <c r="AZ351" s="20" t="s">
        <v>76</v>
      </c>
      <c r="BA351" s="20" t="s">
        <v>76</v>
      </c>
      <c r="BB351" s="20" t="s">
        <v>76</v>
      </c>
      <c r="BC351" s="20" t="s">
        <v>76</v>
      </c>
      <c r="BD351" s="20" t="s">
        <v>76</v>
      </c>
      <c r="BE351" s="20" t="s">
        <v>76</v>
      </c>
      <c r="BF351" s="11"/>
      <c r="BG351" s="22"/>
    </row>
    <row r="352" spans="1:65" x14ac:dyDescent="0.25">
      <c r="A352" s="23" t="s">
        <v>136</v>
      </c>
      <c r="B352" s="29" t="s">
        <v>137</v>
      </c>
      <c r="C352" s="25" t="s">
        <v>265</v>
      </c>
      <c r="D352" s="25" t="s">
        <v>204</v>
      </c>
      <c r="E352" s="25" t="s">
        <v>138</v>
      </c>
      <c r="F352" s="25" t="s">
        <v>18</v>
      </c>
      <c r="G352" s="19" t="s">
        <v>19</v>
      </c>
      <c r="H352" s="20">
        <v>0</v>
      </c>
      <c r="I352" s="20"/>
      <c r="J352" s="20"/>
      <c r="K352" s="20">
        <v>0</v>
      </c>
      <c r="L352" s="20">
        <v>0</v>
      </c>
      <c r="M352" s="20">
        <v>0</v>
      </c>
      <c r="N352" s="20">
        <v>0</v>
      </c>
      <c r="O352" s="20">
        <v>0</v>
      </c>
      <c r="P352" s="20">
        <v>0</v>
      </c>
      <c r="Q352" s="20">
        <v>0</v>
      </c>
      <c r="R352" s="20">
        <v>0</v>
      </c>
      <c r="S352" s="20">
        <v>0</v>
      </c>
      <c r="T352" s="20">
        <v>0</v>
      </c>
      <c r="U352" s="20">
        <v>0</v>
      </c>
      <c r="V352" s="20">
        <v>0</v>
      </c>
      <c r="W352" s="20">
        <v>0</v>
      </c>
      <c r="X352" s="20">
        <v>0</v>
      </c>
      <c r="Y352" s="20">
        <v>0</v>
      </c>
      <c r="Z352" s="20">
        <v>0</v>
      </c>
      <c r="AA352" s="20">
        <v>0</v>
      </c>
      <c r="AB352" s="20">
        <v>0</v>
      </c>
      <c r="AC352" s="20">
        <v>0.28999999999999998</v>
      </c>
      <c r="AD352" s="20">
        <v>8.3699999999999992</v>
      </c>
      <c r="AE352" s="20">
        <v>16.89</v>
      </c>
      <c r="AF352" s="20">
        <v>6.53</v>
      </c>
      <c r="AG352" s="20">
        <v>5.01</v>
      </c>
      <c r="AH352" s="20">
        <v>6.48</v>
      </c>
      <c r="AI352" s="20">
        <v>10.49</v>
      </c>
      <c r="AJ352" s="20">
        <v>13.71</v>
      </c>
      <c r="AK352" s="20">
        <v>13.38</v>
      </c>
      <c r="AL352" s="20">
        <v>7.41</v>
      </c>
      <c r="AM352" s="20">
        <v>14.31</v>
      </c>
      <c r="AN352" s="20">
        <v>14.09</v>
      </c>
      <c r="AO352" s="20">
        <v>15.13</v>
      </c>
      <c r="AP352" s="20">
        <v>13.99</v>
      </c>
      <c r="AQ352" s="20">
        <v>14.98</v>
      </c>
      <c r="AR352" s="20">
        <v>14.96</v>
      </c>
      <c r="AS352" s="20">
        <v>18.38</v>
      </c>
      <c r="AT352" s="20">
        <v>28.34</v>
      </c>
      <c r="AU352" s="20">
        <v>61.04</v>
      </c>
      <c r="AV352" s="20">
        <v>383.33</v>
      </c>
      <c r="AW352" s="20">
        <v>1866.87</v>
      </c>
      <c r="AX352" s="20">
        <v>2146.58</v>
      </c>
      <c r="AY352" s="20">
        <v>2178.33</v>
      </c>
      <c r="AZ352" s="20">
        <v>2680.39</v>
      </c>
      <c r="BA352" s="20">
        <v>2708.89</v>
      </c>
      <c r="BB352" s="20">
        <v>3434.51</v>
      </c>
      <c r="BC352" s="20">
        <v>3470.72</v>
      </c>
      <c r="BD352" s="20">
        <v>4254.6400000000003</v>
      </c>
      <c r="BE352" s="20">
        <v>4717.54</v>
      </c>
      <c r="BF352" s="11"/>
      <c r="BG352" s="22"/>
    </row>
    <row r="353" spans="1:65" x14ac:dyDescent="0.25">
      <c r="A353" s="13" t="s">
        <v>266</v>
      </c>
      <c r="B353" s="33" t="s">
        <v>267</v>
      </c>
      <c r="C353" s="18"/>
      <c r="D353" s="18"/>
      <c r="E353" s="18"/>
      <c r="F353" s="18"/>
      <c r="G353" s="19"/>
      <c r="H353" s="20" t="s">
        <v>76</v>
      </c>
      <c r="I353" s="20"/>
      <c r="J353" s="20"/>
      <c r="K353" s="20" t="s">
        <v>76</v>
      </c>
      <c r="L353" s="20" t="s">
        <v>76</v>
      </c>
      <c r="M353" s="20" t="s">
        <v>76</v>
      </c>
      <c r="N353" s="20" t="s">
        <v>76</v>
      </c>
      <c r="O353" s="20" t="s">
        <v>76</v>
      </c>
      <c r="P353" s="20" t="s">
        <v>76</v>
      </c>
      <c r="Q353" s="20" t="s">
        <v>76</v>
      </c>
      <c r="R353" s="20" t="s">
        <v>76</v>
      </c>
      <c r="S353" s="20" t="s">
        <v>76</v>
      </c>
      <c r="T353" s="20" t="s">
        <v>76</v>
      </c>
      <c r="U353" s="20" t="s">
        <v>76</v>
      </c>
      <c r="V353" s="20" t="s">
        <v>76</v>
      </c>
      <c r="W353" s="20" t="s">
        <v>76</v>
      </c>
      <c r="X353" s="20" t="s">
        <v>76</v>
      </c>
      <c r="Y353" s="20" t="s">
        <v>76</v>
      </c>
      <c r="Z353" s="20" t="s">
        <v>76</v>
      </c>
      <c r="AA353" s="20" t="s">
        <v>76</v>
      </c>
      <c r="AB353" s="20" t="s">
        <v>76</v>
      </c>
      <c r="AC353" s="20" t="s">
        <v>76</v>
      </c>
      <c r="AD353" s="20" t="s">
        <v>76</v>
      </c>
      <c r="AE353" s="20" t="s">
        <v>76</v>
      </c>
      <c r="AF353" s="20" t="s">
        <v>76</v>
      </c>
      <c r="AG353" s="20" t="s">
        <v>76</v>
      </c>
      <c r="AH353" s="20" t="s">
        <v>76</v>
      </c>
      <c r="AI353" s="20" t="s">
        <v>76</v>
      </c>
      <c r="AJ353" s="20" t="s">
        <v>76</v>
      </c>
      <c r="AK353" s="20" t="s">
        <v>76</v>
      </c>
      <c r="AL353" s="20" t="s">
        <v>76</v>
      </c>
      <c r="AM353" s="20" t="s">
        <v>76</v>
      </c>
      <c r="AN353" s="20" t="s">
        <v>76</v>
      </c>
      <c r="AO353" s="20" t="s">
        <v>76</v>
      </c>
      <c r="AP353" s="20" t="s">
        <v>76</v>
      </c>
      <c r="AQ353" s="20" t="s">
        <v>76</v>
      </c>
      <c r="AR353" s="20" t="s">
        <v>76</v>
      </c>
      <c r="AS353" s="20" t="s">
        <v>76</v>
      </c>
      <c r="AT353" s="20" t="s">
        <v>76</v>
      </c>
      <c r="AU353" s="20" t="s">
        <v>76</v>
      </c>
      <c r="AV353" s="20" t="s">
        <v>76</v>
      </c>
      <c r="AW353" s="20" t="s">
        <v>76</v>
      </c>
      <c r="AX353" s="20" t="s">
        <v>76</v>
      </c>
      <c r="AY353" s="20" t="s">
        <v>76</v>
      </c>
      <c r="AZ353" s="20" t="s">
        <v>76</v>
      </c>
      <c r="BA353" s="20" t="s">
        <v>76</v>
      </c>
      <c r="BB353" s="20" t="s">
        <v>76</v>
      </c>
      <c r="BC353" s="20" t="s">
        <v>76</v>
      </c>
      <c r="BD353" s="20" t="s">
        <v>76</v>
      </c>
      <c r="BE353" s="20" t="s">
        <v>76</v>
      </c>
      <c r="BF353" s="11"/>
      <c r="BG353" s="12"/>
    </row>
    <row r="354" spans="1:65" x14ac:dyDescent="0.25">
      <c r="A354" s="16" t="s">
        <v>224</v>
      </c>
      <c r="B354" s="29" t="s">
        <v>225</v>
      </c>
      <c r="C354" s="18"/>
      <c r="D354" s="18"/>
      <c r="E354" s="18"/>
      <c r="F354" s="18"/>
      <c r="G354" s="19"/>
      <c r="H354" s="20" t="s">
        <v>76</v>
      </c>
      <c r="I354" s="20"/>
      <c r="J354" s="20"/>
      <c r="K354" s="20" t="s">
        <v>76</v>
      </c>
      <c r="L354" s="20" t="s">
        <v>76</v>
      </c>
      <c r="M354" s="20" t="s">
        <v>76</v>
      </c>
      <c r="N354" s="20" t="s">
        <v>76</v>
      </c>
      <c r="O354" s="20" t="s">
        <v>76</v>
      </c>
      <c r="P354" s="20" t="s">
        <v>76</v>
      </c>
      <c r="Q354" s="20" t="s">
        <v>76</v>
      </c>
      <c r="R354" s="20" t="s">
        <v>76</v>
      </c>
      <c r="S354" s="20" t="s">
        <v>76</v>
      </c>
      <c r="T354" s="20" t="s">
        <v>76</v>
      </c>
      <c r="U354" s="20" t="s">
        <v>76</v>
      </c>
      <c r="V354" s="20" t="s">
        <v>76</v>
      </c>
      <c r="W354" s="20" t="s">
        <v>76</v>
      </c>
      <c r="X354" s="20" t="s">
        <v>76</v>
      </c>
      <c r="Y354" s="20" t="s">
        <v>76</v>
      </c>
      <c r="Z354" s="20" t="s">
        <v>76</v>
      </c>
      <c r="AA354" s="20" t="s">
        <v>76</v>
      </c>
      <c r="AB354" s="20" t="s">
        <v>76</v>
      </c>
      <c r="AC354" s="20" t="s">
        <v>76</v>
      </c>
      <c r="AD354" s="20" t="s">
        <v>76</v>
      </c>
      <c r="AE354" s="20" t="s">
        <v>76</v>
      </c>
      <c r="AF354" s="20" t="s">
        <v>76</v>
      </c>
      <c r="AG354" s="20" t="s">
        <v>76</v>
      </c>
      <c r="AH354" s="20" t="s">
        <v>76</v>
      </c>
      <c r="AI354" s="20" t="s">
        <v>76</v>
      </c>
      <c r="AJ354" s="20" t="s">
        <v>76</v>
      </c>
      <c r="AK354" s="20" t="s">
        <v>76</v>
      </c>
      <c r="AL354" s="20" t="s">
        <v>76</v>
      </c>
      <c r="AM354" s="20" t="s">
        <v>76</v>
      </c>
      <c r="AN354" s="20" t="s">
        <v>76</v>
      </c>
      <c r="AO354" s="20" t="s">
        <v>76</v>
      </c>
      <c r="AP354" s="20" t="s">
        <v>76</v>
      </c>
      <c r="AQ354" s="20" t="s">
        <v>76</v>
      </c>
      <c r="AR354" s="20" t="s">
        <v>76</v>
      </c>
      <c r="AS354" s="20" t="s">
        <v>76</v>
      </c>
      <c r="AT354" s="20" t="s">
        <v>76</v>
      </c>
      <c r="AU354" s="20" t="s">
        <v>76</v>
      </c>
      <c r="AV354" s="20" t="s">
        <v>76</v>
      </c>
      <c r="AW354" s="20" t="s">
        <v>76</v>
      </c>
      <c r="AX354" s="20" t="s">
        <v>76</v>
      </c>
      <c r="AY354" s="20" t="s">
        <v>76</v>
      </c>
      <c r="AZ354" s="20" t="s">
        <v>76</v>
      </c>
      <c r="BA354" s="20" t="s">
        <v>76</v>
      </c>
      <c r="BB354" s="20" t="s">
        <v>76</v>
      </c>
      <c r="BC354" s="20" t="s">
        <v>76</v>
      </c>
      <c r="BD354" s="20" t="s">
        <v>76</v>
      </c>
      <c r="BE354" s="20" t="s">
        <v>76</v>
      </c>
      <c r="BF354" s="28"/>
      <c r="BG354" s="22"/>
    </row>
    <row r="355" spans="1:65" x14ac:dyDescent="0.25">
      <c r="A355" s="23" t="s">
        <v>167</v>
      </c>
      <c r="B355" s="29" t="s">
        <v>168</v>
      </c>
      <c r="C355" s="25" t="s">
        <v>268</v>
      </c>
      <c r="D355" s="25" t="s">
        <v>227</v>
      </c>
      <c r="E355" s="25" t="s">
        <v>169</v>
      </c>
      <c r="F355" s="25" t="s">
        <v>18</v>
      </c>
      <c r="G355" s="19" t="s">
        <v>19</v>
      </c>
      <c r="H355" s="20">
        <v>0</v>
      </c>
      <c r="I355" s="20"/>
      <c r="J355" s="20"/>
      <c r="K355" s="20">
        <v>0</v>
      </c>
      <c r="L355" s="20">
        <v>0</v>
      </c>
      <c r="M355" s="20">
        <v>0</v>
      </c>
      <c r="N355" s="20">
        <v>0</v>
      </c>
      <c r="O355" s="20">
        <v>0</v>
      </c>
      <c r="P355" s="20">
        <v>0</v>
      </c>
      <c r="Q355" s="20">
        <v>0</v>
      </c>
      <c r="R355" s="20">
        <v>0</v>
      </c>
      <c r="S355" s="20">
        <v>0</v>
      </c>
      <c r="T355" s="20">
        <v>0</v>
      </c>
      <c r="U355" s="20">
        <v>0</v>
      </c>
      <c r="V355" s="20">
        <v>-68</v>
      </c>
      <c r="W355" s="20">
        <v>-137</v>
      </c>
      <c r="X355" s="20">
        <v>-205</v>
      </c>
      <c r="Y355" s="20">
        <v>-332</v>
      </c>
      <c r="Z355" s="20">
        <v>-458</v>
      </c>
      <c r="AA355" s="20">
        <v>-926</v>
      </c>
      <c r="AB355" s="20">
        <v>-1393</v>
      </c>
      <c r="AC355" s="20">
        <v>-1861</v>
      </c>
      <c r="AD355" s="20">
        <v>-1657</v>
      </c>
      <c r="AE355" s="20">
        <v>-1733.2</v>
      </c>
      <c r="AF355" s="20">
        <v>-2012.5</v>
      </c>
      <c r="AG355" s="20">
        <v>-1718.31</v>
      </c>
      <c r="AH355" s="20">
        <v>-1875.5</v>
      </c>
      <c r="AI355" s="20">
        <v>-2006.5</v>
      </c>
      <c r="AJ355" s="20">
        <v>-1807.73</v>
      </c>
      <c r="AK355" s="20">
        <v>-1846.01</v>
      </c>
      <c r="AL355" s="20">
        <v>-1861.21</v>
      </c>
      <c r="AM355" s="20">
        <v>-2004.67</v>
      </c>
      <c r="AN355" s="20">
        <v>-1815.2</v>
      </c>
      <c r="AO355" s="20">
        <v>-1454</v>
      </c>
      <c r="AP355" s="20">
        <v>-1634.28</v>
      </c>
      <c r="AQ355" s="20">
        <v>-1695.44</v>
      </c>
      <c r="AR355" s="20">
        <v>-1334.59</v>
      </c>
      <c r="AS355" s="20">
        <v>-1412.95</v>
      </c>
      <c r="AT355" s="20">
        <v>-1491.67</v>
      </c>
      <c r="AU355" s="20">
        <v>-1138.96</v>
      </c>
      <c r="AV355" s="20">
        <v>-1292.6400000000001</v>
      </c>
      <c r="AW355" s="20">
        <v>-1319.07</v>
      </c>
      <c r="AX355" s="20">
        <v>-1521.83</v>
      </c>
      <c r="AY355" s="20">
        <v>-1467.94</v>
      </c>
      <c r="AZ355" s="20">
        <v>-1499.91</v>
      </c>
      <c r="BA355" s="20">
        <v>-1324.61</v>
      </c>
      <c r="BB355" s="20">
        <v>-1446.3</v>
      </c>
      <c r="BC355" s="20">
        <v>-1419.57</v>
      </c>
      <c r="BD355" s="20">
        <v>-1512.73</v>
      </c>
      <c r="BE355" s="20">
        <v>-1539.26</v>
      </c>
      <c r="BF355" s="11"/>
      <c r="BG355" s="22"/>
    </row>
    <row r="356" spans="1:65" x14ac:dyDescent="0.25">
      <c r="A356" s="23" t="s">
        <v>84</v>
      </c>
      <c r="B356" s="29" t="s">
        <v>84</v>
      </c>
      <c r="C356" s="25" t="s">
        <v>268</v>
      </c>
      <c r="D356" s="25" t="s">
        <v>227</v>
      </c>
      <c r="E356" s="25" t="s">
        <v>85</v>
      </c>
      <c r="F356" s="25" t="s">
        <v>18</v>
      </c>
      <c r="G356" s="19" t="s">
        <v>19</v>
      </c>
      <c r="H356" s="20">
        <v>0</v>
      </c>
      <c r="I356" s="20"/>
      <c r="J356" s="20"/>
      <c r="K356" s="20">
        <v>0</v>
      </c>
      <c r="L356" s="20">
        <v>0</v>
      </c>
      <c r="M356" s="20">
        <v>0</v>
      </c>
      <c r="N356" s="20">
        <v>0</v>
      </c>
      <c r="O356" s="20">
        <v>0</v>
      </c>
      <c r="P356" s="20">
        <v>0</v>
      </c>
      <c r="Q356" s="20">
        <v>0</v>
      </c>
      <c r="R356" s="20">
        <v>0</v>
      </c>
      <c r="S356" s="20">
        <v>0</v>
      </c>
      <c r="T356" s="20">
        <v>0</v>
      </c>
      <c r="U356" s="20">
        <v>0</v>
      </c>
      <c r="V356" s="20">
        <v>0</v>
      </c>
      <c r="W356" s="20">
        <v>0</v>
      </c>
      <c r="X356" s="20">
        <v>0</v>
      </c>
      <c r="Y356" s="20">
        <v>0</v>
      </c>
      <c r="Z356" s="20">
        <v>0</v>
      </c>
      <c r="AA356" s="20">
        <v>0</v>
      </c>
      <c r="AB356" s="20">
        <v>0</v>
      </c>
      <c r="AC356" s="20">
        <v>0</v>
      </c>
      <c r="AD356" s="20">
        <v>0</v>
      </c>
      <c r="AE356" s="20">
        <v>0</v>
      </c>
      <c r="AF356" s="20">
        <v>0</v>
      </c>
      <c r="AG356" s="20">
        <v>0</v>
      </c>
      <c r="AH356" s="20">
        <v>0</v>
      </c>
      <c r="AI356" s="20">
        <v>0</v>
      </c>
      <c r="AJ356" s="20">
        <v>0</v>
      </c>
      <c r="AK356" s="20">
        <v>0</v>
      </c>
      <c r="AL356" s="20">
        <v>0</v>
      </c>
      <c r="AM356" s="20">
        <v>0</v>
      </c>
      <c r="AN356" s="20">
        <v>0</v>
      </c>
      <c r="AO356" s="20">
        <v>0</v>
      </c>
      <c r="AP356" s="20">
        <v>0</v>
      </c>
      <c r="AQ356" s="20">
        <v>0</v>
      </c>
      <c r="AR356" s="20">
        <v>0</v>
      </c>
      <c r="AS356" s="20">
        <v>-0.04</v>
      </c>
      <c r="AT356" s="20">
        <v>-23.75</v>
      </c>
      <c r="AU356" s="20">
        <v>-17.690000000000001</v>
      </c>
      <c r="AV356" s="20">
        <v>-21.61</v>
      </c>
      <c r="AW356" s="20">
        <v>-38.76</v>
      </c>
      <c r="AX356" s="20">
        <v>-23.63</v>
      </c>
      <c r="AY356" s="20">
        <v>-36.43</v>
      </c>
      <c r="AZ356" s="20">
        <v>-25.11</v>
      </c>
      <c r="BA356" s="20">
        <v>-16.13</v>
      </c>
      <c r="BB356" s="20">
        <v>-1.03</v>
      </c>
      <c r="BC356" s="20">
        <v>0</v>
      </c>
      <c r="BD356" s="20">
        <v>0</v>
      </c>
      <c r="BE356" s="20">
        <v>0</v>
      </c>
      <c r="BF356" s="11"/>
      <c r="BG356" s="22"/>
    </row>
    <row r="357" spans="1:65" x14ac:dyDescent="0.25">
      <c r="A357" s="23" t="s">
        <v>102</v>
      </c>
      <c r="B357" s="29" t="s">
        <v>103</v>
      </c>
      <c r="C357" s="25" t="s">
        <v>268</v>
      </c>
      <c r="D357" s="25" t="s">
        <v>227</v>
      </c>
      <c r="E357" s="25" t="s">
        <v>104</v>
      </c>
      <c r="F357" s="25" t="s">
        <v>18</v>
      </c>
      <c r="G357" s="19" t="s">
        <v>19</v>
      </c>
      <c r="H357" s="20">
        <v>0</v>
      </c>
      <c r="I357" s="20"/>
      <c r="J357" s="20"/>
      <c r="K357" s="20">
        <v>0</v>
      </c>
      <c r="L357" s="20">
        <v>0</v>
      </c>
      <c r="M357" s="20">
        <v>0</v>
      </c>
      <c r="N357" s="20">
        <v>0</v>
      </c>
      <c r="O357" s="20">
        <v>0</v>
      </c>
      <c r="P357" s="20">
        <v>0</v>
      </c>
      <c r="Q357" s="20">
        <v>0</v>
      </c>
      <c r="R357" s="20">
        <v>0</v>
      </c>
      <c r="S357" s="20">
        <v>0</v>
      </c>
      <c r="T357" s="20">
        <v>0</v>
      </c>
      <c r="U357" s="20">
        <v>0</v>
      </c>
      <c r="V357" s="20">
        <v>0</v>
      </c>
      <c r="W357" s="20">
        <v>0</v>
      </c>
      <c r="X357" s="20">
        <v>0</v>
      </c>
      <c r="Y357" s="20">
        <v>0</v>
      </c>
      <c r="Z357" s="20">
        <v>0</v>
      </c>
      <c r="AA357" s="20">
        <v>0</v>
      </c>
      <c r="AB357" s="20">
        <v>0</v>
      </c>
      <c r="AC357" s="20">
        <v>0</v>
      </c>
      <c r="AD357" s="20">
        <v>-0.8</v>
      </c>
      <c r="AE357" s="20">
        <v>-24.06</v>
      </c>
      <c r="AF357" s="20">
        <v>-18.96</v>
      </c>
      <c r="AG357" s="20">
        <v>-11.47</v>
      </c>
      <c r="AH357" s="20">
        <v>-0.95</v>
      </c>
      <c r="AI357" s="20">
        <v>-27.09</v>
      </c>
      <c r="AJ357" s="20">
        <v>-21.9</v>
      </c>
      <c r="AK357" s="20">
        <v>-17.43</v>
      </c>
      <c r="AL357" s="20">
        <v>-27.86</v>
      </c>
      <c r="AM357" s="20">
        <v>-24.98</v>
      </c>
      <c r="AN357" s="20">
        <v>-15.46</v>
      </c>
      <c r="AO357" s="20">
        <v>-14.45</v>
      </c>
      <c r="AP357" s="20">
        <v>-13.08</v>
      </c>
      <c r="AQ357" s="20">
        <v>-25.98</v>
      </c>
      <c r="AR357" s="20">
        <v>-24.57</v>
      </c>
      <c r="AS357" s="20">
        <v>-32.020000000000003</v>
      </c>
      <c r="AT357" s="20">
        <v>-52.49</v>
      </c>
      <c r="AU357" s="20">
        <v>-16.829999999999998</v>
      </c>
      <c r="AV357" s="20">
        <v>-17</v>
      </c>
      <c r="AW357" s="20">
        <v>-35.880000000000003</v>
      </c>
      <c r="AX357" s="20">
        <v>-28.36</v>
      </c>
      <c r="AY357" s="20">
        <v>-49.1</v>
      </c>
      <c r="AZ357" s="20">
        <v>-47.97</v>
      </c>
      <c r="BA357" s="20">
        <v>-85.66</v>
      </c>
      <c r="BB357" s="20">
        <v>-53.33</v>
      </c>
      <c r="BC357" s="20">
        <v>-76.430000000000007</v>
      </c>
      <c r="BD357" s="20">
        <v>-50.31</v>
      </c>
      <c r="BE357" s="20">
        <v>-94.37</v>
      </c>
      <c r="BF357" s="11"/>
      <c r="BG357" s="22"/>
    </row>
    <row r="358" spans="1:65" x14ac:dyDescent="0.25">
      <c r="A358" s="23" t="s">
        <v>105</v>
      </c>
      <c r="B358" s="29" t="s">
        <v>106</v>
      </c>
      <c r="C358" s="25" t="s">
        <v>268</v>
      </c>
      <c r="D358" s="25" t="s">
        <v>227</v>
      </c>
      <c r="E358" s="25" t="s">
        <v>107</v>
      </c>
      <c r="F358" s="25" t="s">
        <v>18</v>
      </c>
      <c r="G358" s="19" t="s">
        <v>19</v>
      </c>
      <c r="H358" s="20">
        <v>-2204.7399999999998</v>
      </c>
      <c r="I358" s="20"/>
      <c r="J358" s="20"/>
      <c r="K358" s="20">
        <v>-2224</v>
      </c>
      <c r="L358" s="20">
        <v>-2247</v>
      </c>
      <c r="M358" s="20">
        <v>-1927</v>
      </c>
      <c r="N358" s="20">
        <v>-1940</v>
      </c>
      <c r="O358" s="20">
        <v>-1760</v>
      </c>
      <c r="P358" s="20">
        <v>-1577</v>
      </c>
      <c r="Q358" s="20">
        <v>-1438</v>
      </c>
      <c r="R358" s="20">
        <v>-1457</v>
      </c>
      <c r="S358" s="20">
        <v>-1477</v>
      </c>
      <c r="T358" s="20">
        <v>-1492</v>
      </c>
      <c r="U358" s="20">
        <v>-1509</v>
      </c>
      <c r="V358" s="20">
        <v>-1205</v>
      </c>
      <c r="W358" s="20">
        <v>-1212</v>
      </c>
      <c r="X358" s="20">
        <v>-1215</v>
      </c>
      <c r="Y358" s="20">
        <v>-1210</v>
      </c>
      <c r="Z358" s="20">
        <v>-1216</v>
      </c>
      <c r="AA358" s="20">
        <v>-1206</v>
      </c>
      <c r="AB358" s="20">
        <v>-1221</v>
      </c>
      <c r="AC358" s="20">
        <v>-1214</v>
      </c>
      <c r="AD358" s="20">
        <v>-964.51</v>
      </c>
      <c r="AE358" s="20">
        <v>-1116.3</v>
      </c>
      <c r="AF358" s="20">
        <v>-1025.58</v>
      </c>
      <c r="AG358" s="20">
        <v>-1041.24</v>
      </c>
      <c r="AH358" s="20">
        <v>-1030.99</v>
      </c>
      <c r="AI358" s="20">
        <v>-914.53</v>
      </c>
      <c r="AJ358" s="20">
        <v>-916.54</v>
      </c>
      <c r="AK358" s="20">
        <v>-822.15</v>
      </c>
      <c r="AL358" s="20">
        <v>-720.32</v>
      </c>
      <c r="AM358" s="20">
        <v>-765.46</v>
      </c>
      <c r="AN358" s="20">
        <v>-724.17</v>
      </c>
      <c r="AO358" s="20">
        <v>-591.48</v>
      </c>
      <c r="AP358" s="20">
        <v>-771.76</v>
      </c>
      <c r="AQ358" s="20">
        <v>-578.4</v>
      </c>
      <c r="AR358" s="20">
        <v>-475.82</v>
      </c>
      <c r="AS358" s="20">
        <v>-689.26</v>
      </c>
      <c r="AT358" s="20">
        <v>-686.38</v>
      </c>
      <c r="AU358" s="20">
        <v>-678.34</v>
      </c>
      <c r="AV358" s="20">
        <v>-468.11</v>
      </c>
      <c r="AW358" s="20">
        <v>-1137.1099999999999</v>
      </c>
      <c r="AX358" s="20">
        <v>-637.97</v>
      </c>
      <c r="AY358" s="20">
        <v>-575.80999999999995</v>
      </c>
      <c r="AZ358" s="20">
        <v>-386.18</v>
      </c>
      <c r="BA358" s="20">
        <v>-269.60000000000002</v>
      </c>
      <c r="BB358" s="20">
        <v>-423.42</v>
      </c>
      <c r="BC358" s="20">
        <v>-257.83999999999997</v>
      </c>
      <c r="BD358" s="20">
        <v>-187.63</v>
      </c>
      <c r="BE358" s="20">
        <v>-172.06</v>
      </c>
      <c r="BF358" s="11"/>
      <c r="BG358" s="22"/>
    </row>
    <row r="359" spans="1:65" x14ac:dyDescent="0.25">
      <c r="A359" s="23" t="s">
        <v>20</v>
      </c>
      <c r="B359" s="29" t="s">
        <v>21</v>
      </c>
      <c r="C359" s="25" t="s">
        <v>268</v>
      </c>
      <c r="D359" s="25" t="s">
        <v>227</v>
      </c>
      <c r="E359" s="25" t="s">
        <v>22</v>
      </c>
      <c r="F359" s="25" t="s">
        <v>18</v>
      </c>
      <c r="G359" s="19" t="s">
        <v>19</v>
      </c>
      <c r="H359" s="20">
        <v>0</v>
      </c>
      <c r="I359" s="20"/>
      <c r="J359" s="20"/>
      <c r="K359" s="20">
        <v>0</v>
      </c>
      <c r="L359" s="20">
        <v>0</v>
      </c>
      <c r="M359" s="20">
        <v>0</v>
      </c>
      <c r="N359" s="20">
        <v>0</v>
      </c>
      <c r="O359" s="20">
        <v>0</v>
      </c>
      <c r="P359" s="20">
        <v>0</v>
      </c>
      <c r="Q359" s="20">
        <v>0</v>
      </c>
      <c r="R359" s="20">
        <v>0</v>
      </c>
      <c r="S359" s="20">
        <v>0</v>
      </c>
      <c r="T359" s="20">
        <v>0</v>
      </c>
      <c r="U359" s="20">
        <v>0</v>
      </c>
      <c r="V359" s="20">
        <v>0</v>
      </c>
      <c r="W359" s="20">
        <v>0</v>
      </c>
      <c r="X359" s="20">
        <v>0</v>
      </c>
      <c r="Y359" s="20">
        <v>0</v>
      </c>
      <c r="Z359" s="20">
        <v>0</v>
      </c>
      <c r="AA359" s="20">
        <v>0</v>
      </c>
      <c r="AB359" s="20">
        <v>0</v>
      </c>
      <c r="AC359" s="20">
        <v>0</v>
      </c>
      <c r="AD359" s="20">
        <v>-57.17</v>
      </c>
      <c r="AE359" s="20">
        <v>-64.11</v>
      </c>
      <c r="AF359" s="20">
        <v>0</v>
      </c>
      <c r="AG359" s="20">
        <v>0</v>
      </c>
      <c r="AH359" s="20">
        <v>0</v>
      </c>
      <c r="AI359" s="20">
        <v>0</v>
      </c>
      <c r="AJ359" s="20">
        <v>0</v>
      </c>
      <c r="AK359" s="20">
        <v>0</v>
      </c>
      <c r="AL359" s="20">
        <v>0</v>
      </c>
      <c r="AM359" s="20">
        <v>0</v>
      </c>
      <c r="AN359" s="20">
        <v>0</v>
      </c>
      <c r="AO359" s="20">
        <v>0</v>
      </c>
      <c r="AP359" s="20">
        <v>0</v>
      </c>
      <c r="AQ359" s="20">
        <v>-1.56</v>
      </c>
      <c r="AR359" s="20">
        <v>-1.6</v>
      </c>
      <c r="AS359" s="20">
        <v>-1.17</v>
      </c>
      <c r="AT359" s="20">
        <v>-2.1</v>
      </c>
      <c r="AU359" s="20">
        <v>-3.24</v>
      </c>
      <c r="AV359" s="20">
        <v>-3.89</v>
      </c>
      <c r="AW359" s="20">
        <v>-2.9</v>
      </c>
      <c r="AX359" s="20">
        <v>-3.81</v>
      </c>
      <c r="AY359" s="20">
        <v>-1.2</v>
      </c>
      <c r="AZ359" s="20">
        <v>-0.63</v>
      </c>
      <c r="BA359" s="20">
        <v>-0.48</v>
      </c>
      <c r="BB359" s="20">
        <v>-0.76</v>
      </c>
      <c r="BC359" s="20">
        <v>-1.1499999999999999</v>
      </c>
      <c r="BD359" s="20">
        <v>-0.55000000000000004</v>
      </c>
      <c r="BE359" s="20">
        <v>-0.27</v>
      </c>
      <c r="BF359" s="11"/>
      <c r="BG359" s="22"/>
    </row>
    <row r="360" spans="1:65" x14ac:dyDescent="0.25">
      <c r="A360" s="23" t="s">
        <v>23</v>
      </c>
      <c r="B360" s="29" t="s">
        <v>24</v>
      </c>
      <c r="C360" s="25" t="s">
        <v>268</v>
      </c>
      <c r="D360" s="25" t="s">
        <v>227</v>
      </c>
      <c r="E360" s="25" t="s">
        <v>25</v>
      </c>
      <c r="F360" s="25" t="s">
        <v>18</v>
      </c>
      <c r="G360" s="19" t="s">
        <v>19</v>
      </c>
      <c r="H360" s="20">
        <v>0</v>
      </c>
      <c r="I360" s="20"/>
      <c r="J360" s="20"/>
      <c r="K360" s="20">
        <v>0</v>
      </c>
      <c r="L360" s="20">
        <v>0</v>
      </c>
      <c r="M360" s="20">
        <v>0</v>
      </c>
      <c r="N360" s="20">
        <v>0</v>
      </c>
      <c r="O360" s="20">
        <v>0</v>
      </c>
      <c r="P360" s="20">
        <v>0</v>
      </c>
      <c r="Q360" s="20">
        <v>0</v>
      </c>
      <c r="R360" s="20">
        <v>0</v>
      </c>
      <c r="S360" s="20">
        <v>0</v>
      </c>
      <c r="T360" s="20">
        <v>0</v>
      </c>
      <c r="U360" s="20">
        <v>0</v>
      </c>
      <c r="V360" s="20">
        <v>-298</v>
      </c>
      <c r="W360" s="20">
        <v>-296</v>
      </c>
      <c r="X360" s="20">
        <v>-673</v>
      </c>
      <c r="Y360" s="20">
        <v>-684</v>
      </c>
      <c r="Z360" s="20">
        <v>-695</v>
      </c>
      <c r="AA360" s="20">
        <v>-633</v>
      </c>
      <c r="AB360" s="20">
        <v>-1032</v>
      </c>
      <c r="AC360" s="20">
        <v>-918</v>
      </c>
      <c r="AD360" s="20">
        <v>-2144.0700000000002</v>
      </c>
      <c r="AE360" s="20">
        <v>-3778.6</v>
      </c>
      <c r="AF360" s="20">
        <v>-6973.09</v>
      </c>
      <c r="AG360" s="20">
        <v>-8472.1299999999992</v>
      </c>
      <c r="AH360" s="20">
        <v>-11390.86</v>
      </c>
      <c r="AI360" s="20">
        <v>-12798.47</v>
      </c>
      <c r="AJ360" s="20">
        <v>-12578.56</v>
      </c>
      <c r="AK360" s="20">
        <v>-12013.39</v>
      </c>
      <c r="AL360" s="20">
        <v>-13059.49</v>
      </c>
      <c r="AM360" s="20">
        <v>-12558.97</v>
      </c>
      <c r="AN360" s="20">
        <v>-12854.85</v>
      </c>
      <c r="AO360" s="20">
        <v>-11254.49</v>
      </c>
      <c r="AP360" s="20">
        <v>-8939.7199999999993</v>
      </c>
      <c r="AQ360" s="20">
        <v>-7503.37</v>
      </c>
      <c r="AR360" s="20">
        <v>-5990.56</v>
      </c>
      <c r="AS360" s="20">
        <v>-5204.78</v>
      </c>
      <c r="AT360" s="20">
        <v>-6266.1</v>
      </c>
      <c r="AU360" s="20">
        <v>-4578.3500000000004</v>
      </c>
      <c r="AV360" s="20">
        <v>-3798.01</v>
      </c>
      <c r="AW360" s="20">
        <v>-3686.7</v>
      </c>
      <c r="AX360" s="20">
        <v>-3435.39</v>
      </c>
      <c r="AY360" s="20">
        <v>-3305.77</v>
      </c>
      <c r="AZ360" s="20">
        <v>-2781.57</v>
      </c>
      <c r="BA360" s="20">
        <v>-2699.68</v>
      </c>
      <c r="BB360" s="20">
        <v>-2802.42</v>
      </c>
      <c r="BC360" s="20">
        <v>-1761.54</v>
      </c>
      <c r="BD360" s="20">
        <v>-1348.95</v>
      </c>
      <c r="BE360" s="20">
        <v>-1222.4100000000001</v>
      </c>
      <c r="BF360" s="11"/>
      <c r="BG360" s="22"/>
    </row>
    <row r="361" spans="1:65" x14ac:dyDescent="0.25">
      <c r="A361" s="23" t="s">
        <v>126</v>
      </c>
      <c r="B361" s="29" t="s">
        <v>127</v>
      </c>
      <c r="C361" s="25" t="s">
        <v>268</v>
      </c>
      <c r="D361" s="25" t="s">
        <v>227</v>
      </c>
      <c r="E361" s="25" t="s">
        <v>128</v>
      </c>
      <c r="F361" s="25" t="s">
        <v>18</v>
      </c>
      <c r="G361" s="19" t="s">
        <v>19</v>
      </c>
      <c r="H361" s="20">
        <v>-804.64</v>
      </c>
      <c r="I361" s="20"/>
      <c r="J361" s="20"/>
      <c r="K361" s="20">
        <v>-829</v>
      </c>
      <c r="L361" s="20">
        <v>-902</v>
      </c>
      <c r="M361" s="20">
        <v>-1316</v>
      </c>
      <c r="N361" s="20">
        <v>-1399</v>
      </c>
      <c r="O361" s="20">
        <v>-1318</v>
      </c>
      <c r="P361" s="20">
        <v>-1235</v>
      </c>
      <c r="Q361" s="20">
        <v>-1388</v>
      </c>
      <c r="R361" s="20">
        <v>-1383</v>
      </c>
      <c r="S361" s="20">
        <v>-1378</v>
      </c>
      <c r="T361" s="20">
        <v>-1487</v>
      </c>
      <c r="U361" s="20">
        <v>-1597</v>
      </c>
      <c r="V361" s="20">
        <v>-1542</v>
      </c>
      <c r="W361" s="20">
        <v>-1485</v>
      </c>
      <c r="X361" s="20">
        <v>-1430</v>
      </c>
      <c r="Y361" s="20">
        <v>-1510</v>
      </c>
      <c r="Z361" s="20">
        <v>-1594</v>
      </c>
      <c r="AA361" s="20">
        <v>-1430</v>
      </c>
      <c r="AB361" s="20">
        <v>-804</v>
      </c>
      <c r="AC361" s="20">
        <v>-693</v>
      </c>
      <c r="AD361" s="20">
        <v>-567.94000000000005</v>
      </c>
      <c r="AE361" s="20">
        <v>-659.4</v>
      </c>
      <c r="AF361" s="20">
        <v>-676.35</v>
      </c>
      <c r="AG361" s="20">
        <v>-748.89</v>
      </c>
      <c r="AH361" s="20">
        <v>-454.76</v>
      </c>
      <c r="AI361" s="20">
        <v>-294.95</v>
      </c>
      <c r="AJ361" s="20">
        <v>-487.57</v>
      </c>
      <c r="AK361" s="20">
        <v>-490.52</v>
      </c>
      <c r="AL361" s="20">
        <v>-171.45</v>
      </c>
      <c r="AM361" s="20">
        <v>-152.69999999999999</v>
      </c>
      <c r="AN361" s="20">
        <v>-124.27</v>
      </c>
      <c r="AO361" s="20">
        <v>-123.63</v>
      </c>
      <c r="AP361" s="20">
        <v>-70</v>
      </c>
      <c r="AQ361" s="20">
        <v>-69.75</v>
      </c>
      <c r="AR361" s="20">
        <v>-125.89</v>
      </c>
      <c r="AS361" s="20">
        <v>-137.93</v>
      </c>
      <c r="AT361" s="20">
        <v>-176.02</v>
      </c>
      <c r="AU361" s="20">
        <v>-134.9</v>
      </c>
      <c r="AV361" s="20">
        <v>-30.33</v>
      </c>
      <c r="AW361" s="20">
        <v>-49.52</v>
      </c>
      <c r="AX361" s="20">
        <v>-16.600000000000001</v>
      </c>
      <c r="AY361" s="20">
        <v>-29.05</v>
      </c>
      <c r="AZ361" s="20">
        <v>-11.37</v>
      </c>
      <c r="BA361" s="20">
        <v>0</v>
      </c>
      <c r="BB361" s="20">
        <v>0</v>
      </c>
      <c r="BC361" s="20">
        <v>0</v>
      </c>
      <c r="BD361" s="20">
        <v>0</v>
      </c>
      <c r="BE361" s="20">
        <v>0</v>
      </c>
      <c r="BF361" s="11"/>
      <c r="BG361" s="22"/>
    </row>
    <row r="362" spans="1:65" x14ac:dyDescent="0.25">
      <c r="A362" s="23" t="s">
        <v>38</v>
      </c>
      <c r="B362" s="29" t="s">
        <v>39</v>
      </c>
      <c r="C362" s="25" t="s">
        <v>268</v>
      </c>
      <c r="D362" s="25" t="s">
        <v>227</v>
      </c>
      <c r="E362" s="25" t="s">
        <v>40</v>
      </c>
      <c r="F362" s="25" t="s">
        <v>18</v>
      </c>
      <c r="G362" s="19" t="s">
        <v>19</v>
      </c>
      <c r="H362" s="20">
        <v>0</v>
      </c>
      <c r="I362" s="20"/>
      <c r="J362" s="20"/>
      <c r="K362" s="20">
        <v>0</v>
      </c>
      <c r="L362" s="20">
        <v>0</v>
      </c>
      <c r="M362" s="20">
        <v>0</v>
      </c>
      <c r="N362" s="20">
        <v>0</v>
      </c>
      <c r="O362" s="20">
        <v>0</v>
      </c>
      <c r="P362" s="20">
        <v>0</v>
      </c>
      <c r="Q362" s="20">
        <v>0</v>
      </c>
      <c r="R362" s="20">
        <v>0</v>
      </c>
      <c r="S362" s="20">
        <v>0</v>
      </c>
      <c r="T362" s="20">
        <v>0</v>
      </c>
      <c r="U362" s="20">
        <v>0</v>
      </c>
      <c r="V362" s="20">
        <v>0</v>
      </c>
      <c r="W362" s="20">
        <v>0</v>
      </c>
      <c r="X362" s="20">
        <v>0</v>
      </c>
      <c r="Y362" s="20">
        <v>0</v>
      </c>
      <c r="Z362" s="20">
        <v>0</v>
      </c>
      <c r="AA362" s="20">
        <v>0</v>
      </c>
      <c r="AB362" s="20">
        <v>0</v>
      </c>
      <c r="AC362" s="20">
        <v>0</v>
      </c>
      <c r="AD362" s="20">
        <v>0</v>
      </c>
      <c r="AE362" s="20">
        <v>-3.09</v>
      </c>
      <c r="AF362" s="20">
        <v>0</v>
      </c>
      <c r="AG362" s="20">
        <v>0</v>
      </c>
      <c r="AH362" s="20">
        <v>-0.45</v>
      </c>
      <c r="AI362" s="20">
        <v>-0.45</v>
      </c>
      <c r="AJ362" s="20">
        <v>-0.39</v>
      </c>
      <c r="AK362" s="20">
        <v>-0.09</v>
      </c>
      <c r="AL362" s="20">
        <v>0</v>
      </c>
      <c r="AM362" s="20">
        <v>0</v>
      </c>
      <c r="AN362" s="20">
        <v>0</v>
      </c>
      <c r="AO362" s="20">
        <v>0</v>
      </c>
      <c r="AP362" s="20">
        <v>0</v>
      </c>
      <c r="AQ362" s="20">
        <v>0</v>
      </c>
      <c r="AR362" s="20">
        <v>0</v>
      </c>
      <c r="AS362" s="20">
        <v>0</v>
      </c>
      <c r="AT362" s="20">
        <v>-5.66</v>
      </c>
      <c r="AU362" s="20">
        <v>-3.16</v>
      </c>
      <c r="AV362" s="20">
        <v>-1.61</v>
      </c>
      <c r="AW362" s="20">
        <v>-3.68</v>
      </c>
      <c r="AX362" s="20">
        <v>-2.58</v>
      </c>
      <c r="AY362" s="20">
        <v>-2.74</v>
      </c>
      <c r="AZ362" s="20">
        <v>-3.39</v>
      </c>
      <c r="BA362" s="20">
        <v>-2.5299999999999998</v>
      </c>
      <c r="BB362" s="20">
        <v>-21.2</v>
      </c>
      <c r="BC362" s="20">
        <v>-12.46</v>
      </c>
      <c r="BD362" s="20">
        <v>-2.14</v>
      </c>
      <c r="BE362" s="20">
        <v>-6.27</v>
      </c>
      <c r="BF362" s="11"/>
      <c r="BG362" s="22"/>
    </row>
    <row r="363" spans="1:65" x14ac:dyDescent="0.25">
      <c r="A363" s="23" t="s">
        <v>41</v>
      </c>
      <c r="B363" s="29" t="s">
        <v>42</v>
      </c>
      <c r="C363" s="25" t="s">
        <v>268</v>
      </c>
      <c r="D363" s="25" t="s">
        <v>227</v>
      </c>
      <c r="E363" s="25" t="s">
        <v>43</v>
      </c>
      <c r="F363" s="25" t="s">
        <v>18</v>
      </c>
      <c r="G363" s="19" t="s">
        <v>19</v>
      </c>
      <c r="H363" s="20">
        <v>0</v>
      </c>
      <c r="I363" s="20"/>
      <c r="J363" s="20"/>
      <c r="K363" s="20">
        <v>0</v>
      </c>
      <c r="L363" s="20">
        <v>0</v>
      </c>
      <c r="M363" s="20">
        <v>0</v>
      </c>
      <c r="N363" s="20">
        <v>0</v>
      </c>
      <c r="O363" s="20">
        <v>0</v>
      </c>
      <c r="P363" s="20">
        <v>0</v>
      </c>
      <c r="Q363" s="20">
        <v>0</v>
      </c>
      <c r="R363" s="20">
        <v>0</v>
      </c>
      <c r="S363" s="20">
        <v>0</v>
      </c>
      <c r="T363" s="20">
        <v>0</v>
      </c>
      <c r="U363" s="20">
        <v>0</v>
      </c>
      <c r="V363" s="20">
        <v>0</v>
      </c>
      <c r="W363" s="20">
        <v>0</v>
      </c>
      <c r="X363" s="20">
        <v>0</v>
      </c>
      <c r="Y363" s="20">
        <v>0</v>
      </c>
      <c r="Z363" s="20">
        <v>0</v>
      </c>
      <c r="AA363" s="20">
        <v>0</v>
      </c>
      <c r="AB363" s="20">
        <v>0</v>
      </c>
      <c r="AC363" s="20">
        <v>0</v>
      </c>
      <c r="AD363" s="20">
        <v>0</v>
      </c>
      <c r="AE363" s="20">
        <v>-3.56</v>
      </c>
      <c r="AF363" s="20">
        <v>-6.77</v>
      </c>
      <c r="AG363" s="20">
        <v>-0.01</v>
      </c>
      <c r="AH363" s="20">
        <v>-0.33</v>
      </c>
      <c r="AI363" s="20">
        <v>-0.11</v>
      </c>
      <c r="AJ363" s="20">
        <v>0</v>
      </c>
      <c r="AK363" s="20">
        <v>0</v>
      </c>
      <c r="AL363" s="20">
        <v>-0.8</v>
      </c>
      <c r="AM363" s="20">
        <v>-5.13</v>
      </c>
      <c r="AN363" s="20">
        <v>0</v>
      </c>
      <c r="AO363" s="20">
        <v>0</v>
      </c>
      <c r="AP363" s="20">
        <v>-2.08</v>
      </c>
      <c r="AQ363" s="20">
        <v>-240.19</v>
      </c>
      <c r="AR363" s="20">
        <v>-283.06</v>
      </c>
      <c r="AS363" s="20">
        <v>-293.26</v>
      </c>
      <c r="AT363" s="20">
        <v>-316.95</v>
      </c>
      <c r="AU363" s="20">
        <v>-348.16</v>
      </c>
      <c r="AV363" s="20">
        <v>-422.13</v>
      </c>
      <c r="AW363" s="20">
        <v>-52.13</v>
      </c>
      <c r="AX363" s="20">
        <v>-4.6500000000000004</v>
      </c>
      <c r="AY363" s="20">
        <v>-47.15</v>
      </c>
      <c r="AZ363" s="20">
        <v>-46.01</v>
      </c>
      <c r="BA363" s="20">
        <v>-123.85</v>
      </c>
      <c r="BB363" s="20">
        <v>-239.17</v>
      </c>
      <c r="BC363" s="20">
        <v>-304.45999999999998</v>
      </c>
      <c r="BD363" s="20">
        <v>-284.44</v>
      </c>
      <c r="BE363" s="20">
        <v>-57.03</v>
      </c>
      <c r="BF363" s="11"/>
      <c r="BG363" s="22"/>
    </row>
    <row r="364" spans="1:65" x14ac:dyDescent="0.25">
      <c r="A364" s="23" t="s">
        <v>47</v>
      </c>
      <c r="B364" s="29" t="s">
        <v>48</v>
      </c>
      <c r="C364" s="25" t="s">
        <v>268</v>
      </c>
      <c r="D364" s="25" t="s">
        <v>227</v>
      </c>
      <c r="E364" s="25" t="s">
        <v>49</v>
      </c>
      <c r="F364" s="25" t="s">
        <v>18</v>
      </c>
      <c r="G364" s="19" t="s">
        <v>19</v>
      </c>
      <c r="H364" s="20">
        <v>0</v>
      </c>
      <c r="I364" s="20"/>
      <c r="J364" s="20"/>
      <c r="K364" s="20">
        <v>0</v>
      </c>
      <c r="L364" s="20">
        <v>0</v>
      </c>
      <c r="M364" s="20">
        <v>0</v>
      </c>
      <c r="N364" s="20">
        <v>0</v>
      </c>
      <c r="O364" s="20">
        <v>0</v>
      </c>
      <c r="P364" s="20">
        <v>0</v>
      </c>
      <c r="Q364" s="20">
        <v>0</v>
      </c>
      <c r="R364" s="20">
        <v>0</v>
      </c>
      <c r="S364" s="20">
        <v>0</v>
      </c>
      <c r="T364" s="20">
        <v>0</v>
      </c>
      <c r="U364" s="20">
        <v>0</v>
      </c>
      <c r="V364" s="20">
        <v>0</v>
      </c>
      <c r="W364" s="20">
        <v>0</v>
      </c>
      <c r="X364" s="20">
        <v>0</v>
      </c>
      <c r="Y364" s="20">
        <v>0</v>
      </c>
      <c r="Z364" s="20">
        <v>0</v>
      </c>
      <c r="AA364" s="20">
        <v>0</v>
      </c>
      <c r="AB364" s="20">
        <v>0</v>
      </c>
      <c r="AC364" s="20">
        <v>0</v>
      </c>
      <c r="AD364" s="20">
        <v>0</v>
      </c>
      <c r="AE364" s="20">
        <v>0</v>
      </c>
      <c r="AF364" s="20">
        <v>0</v>
      </c>
      <c r="AG364" s="20">
        <v>0</v>
      </c>
      <c r="AH364" s="20">
        <v>0</v>
      </c>
      <c r="AI364" s="20">
        <v>0</v>
      </c>
      <c r="AJ364" s="20">
        <v>0</v>
      </c>
      <c r="AK364" s="20">
        <v>-0.1</v>
      </c>
      <c r="AL364" s="20">
        <v>0</v>
      </c>
      <c r="AM364" s="20">
        <v>0</v>
      </c>
      <c r="AN364" s="20">
        <v>0</v>
      </c>
      <c r="AO364" s="20">
        <v>0</v>
      </c>
      <c r="AP364" s="20">
        <v>0</v>
      </c>
      <c r="AQ364" s="20">
        <v>0</v>
      </c>
      <c r="AR364" s="20">
        <v>0</v>
      </c>
      <c r="AS364" s="20">
        <v>0</v>
      </c>
      <c r="AT364" s="20">
        <v>-0.36</v>
      </c>
      <c r="AU364" s="20">
        <v>-0.88</v>
      </c>
      <c r="AV364" s="20">
        <v>-1.48</v>
      </c>
      <c r="AW364" s="20">
        <v>-0.64</v>
      </c>
      <c r="AX364" s="20">
        <v>-0.38</v>
      </c>
      <c r="AY364" s="20">
        <v>-1.46</v>
      </c>
      <c r="AZ364" s="20">
        <v>-11.65</v>
      </c>
      <c r="BA364" s="20">
        <v>0</v>
      </c>
      <c r="BB364" s="20">
        <v>0</v>
      </c>
      <c r="BC364" s="20">
        <v>0</v>
      </c>
      <c r="BD364" s="20">
        <v>0</v>
      </c>
      <c r="BE364" s="20">
        <v>0</v>
      </c>
      <c r="BF364" s="11"/>
      <c r="BG364" s="22"/>
      <c r="BH364" s="11"/>
      <c r="BI364" s="11"/>
      <c r="BJ364" s="11"/>
      <c r="BK364" s="11"/>
      <c r="BL364" s="11"/>
      <c r="BM364" s="11"/>
    </row>
    <row r="365" spans="1:65" x14ac:dyDescent="0.25">
      <c r="A365" s="23" t="s">
        <v>50</v>
      </c>
      <c r="B365" s="29" t="s">
        <v>51</v>
      </c>
      <c r="C365" s="25" t="s">
        <v>268</v>
      </c>
      <c r="D365" s="25" t="s">
        <v>227</v>
      </c>
      <c r="E365" s="25" t="s">
        <v>52</v>
      </c>
      <c r="F365" s="25" t="s">
        <v>18</v>
      </c>
      <c r="G365" s="19" t="s">
        <v>19</v>
      </c>
      <c r="H365" s="20">
        <v>-79.099999999999994</v>
      </c>
      <c r="I365" s="20"/>
      <c r="J365" s="20"/>
      <c r="K365" s="20">
        <v>-33</v>
      </c>
      <c r="L365" s="20">
        <v>-44</v>
      </c>
      <c r="M365" s="20">
        <v>-55</v>
      </c>
      <c r="N365" s="20">
        <v>-66</v>
      </c>
      <c r="O365" s="20">
        <v>-78</v>
      </c>
      <c r="P365" s="20">
        <v>-90</v>
      </c>
      <c r="Q365" s="20">
        <v>-147</v>
      </c>
      <c r="R365" s="20">
        <v>-204</v>
      </c>
      <c r="S365" s="20">
        <v>-260</v>
      </c>
      <c r="T365" s="20">
        <v>-239</v>
      </c>
      <c r="U365" s="20">
        <v>-218</v>
      </c>
      <c r="V365" s="20">
        <v>-336</v>
      </c>
      <c r="W365" s="20">
        <v>-455</v>
      </c>
      <c r="X365" s="20">
        <v>-573</v>
      </c>
      <c r="Y365" s="20">
        <v>-659</v>
      </c>
      <c r="Z365" s="20">
        <v>-745</v>
      </c>
      <c r="AA365" s="20">
        <v>-736</v>
      </c>
      <c r="AB365" s="20">
        <v>-727</v>
      </c>
      <c r="AC365" s="20">
        <v>-719</v>
      </c>
      <c r="AD365" s="20">
        <v>-722.71</v>
      </c>
      <c r="AE365" s="20">
        <v>-675.02</v>
      </c>
      <c r="AF365" s="20">
        <v>-738.87</v>
      </c>
      <c r="AG365" s="20">
        <v>-732.71</v>
      </c>
      <c r="AH365" s="20">
        <v>-680.15</v>
      </c>
      <c r="AI365" s="20">
        <v>-1599.02</v>
      </c>
      <c r="AJ365" s="20">
        <v>-1741.04</v>
      </c>
      <c r="AK365" s="20">
        <v>-1585.55</v>
      </c>
      <c r="AL365" s="20">
        <v>-155.38999999999999</v>
      </c>
      <c r="AM365" s="20">
        <v>-87.54</v>
      </c>
      <c r="AN365" s="20">
        <v>-156.86000000000001</v>
      </c>
      <c r="AO365" s="20">
        <v>-105.56</v>
      </c>
      <c r="AP365" s="20">
        <v>-117.54</v>
      </c>
      <c r="AQ365" s="20">
        <v>-80.5</v>
      </c>
      <c r="AR365" s="20">
        <v>-111.19</v>
      </c>
      <c r="AS365" s="20">
        <v>-227.58</v>
      </c>
      <c r="AT365" s="20">
        <v>-859.31</v>
      </c>
      <c r="AU365" s="20">
        <v>-451.05</v>
      </c>
      <c r="AV365" s="20">
        <v>-644.45000000000005</v>
      </c>
      <c r="AW365" s="20">
        <v>-1054.0999999999999</v>
      </c>
      <c r="AX365" s="20">
        <v>-1603.23</v>
      </c>
      <c r="AY365" s="20">
        <v>-959.58</v>
      </c>
      <c r="AZ365" s="20">
        <v>-465.96</v>
      </c>
      <c r="BA365" s="20">
        <v>-319.93</v>
      </c>
      <c r="BB365" s="20">
        <v>-394.85</v>
      </c>
      <c r="BC365" s="20">
        <v>-696.13</v>
      </c>
      <c r="BD365" s="20">
        <v>-1724.41</v>
      </c>
      <c r="BE365" s="20">
        <v>-2198.1999999999998</v>
      </c>
      <c r="BF365" s="11"/>
      <c r="BG365" s="22"/>
      <c r="BH365" s="11"/>
      <c r="BI365" s="11"/>
      <c r="BJ365" s="11"/>
      <c r="BK365" s="11"/>
      <c r="BL365" s="11"/>
      <c r="BM365" s="11"/>
    </row>
    <row r="366" spans="1:65" x14ac:dyDescent="0.25">
      <c r="A366" s="23" t="s">
        <v>53</v>
      </c>
      <c r="B366" s="29" t="s">
        <v>53</v>
      </c>
      <c r="C366" s="25" t="s">
        <v>268</v>
      </c>
      <c r="D366" s="25" t="s">
        <v>227</v>
      </c>
      <c r="E366" s="25" t="s">
        <v>54</v>
      </c>
      <c r="F366" s="25" t="s">
        <v>18</v>
      </c>
      <c r="G366" s="19" t="s">
        <v>19</v>
      </c>
      <c r="H366" s="20">
        <v>0</v>
      </c>
      <c r="I366" s="20"/>
      <c r="J366" s="20"/>
      <c r="K366" s="20">
        <v>0</v>
      </c>
      <c r="L366" s="20">
        <v>0</v>
      </c>
      <c r="M366" s="20">
        <v>0</v>
      </c>
      <c r="N366" s="20">
        <v>0</v>
      </c>
      <c r="O366" s="20">
        <v>0</v>
      </c>
      <c r="P366" s="20">
        <v>0</v>
      </c>
      <c r="Q366" s="20">
        <v>0</v>
      </c>
      <c r="R366" s="20">
        <v>0</v>
      </c>
      <c r="S366" s="20">
        <v>0</v>
      </c>
      <c r="T366" s="20">
        <v>0</v>
      </c>
      <c r="U366" s="20">
        <v>0</v>
      </c>
      <c r="V366" s="20">
        <v>0</v>
      </c>
      <c r="W366" s="20">
        <v>0</v>
      </c>
      <c r="X366" s="20">
        <v>-9</v>
      </c>
      <c r="Y366" s="20">
        <v>-245</v>
      </c>
      <c r="Z366" s="20">
        <v>-261</v>
      </c>
      <c r="AA366" s="20">
        <v>-270</v>
      </c>
      <c r="AB366" s="20">
        <v>-350</v>
      </c>
      <c r="AC366" s="20">
        <v>-367</v>
      </c>
      <c r="AD366" s="20">
        <v>-424.73</v>
      </c>
      <c r="AE366" s="20">
        <v>-569.48</v>
      </c>
      <c r="AF366" s="20">
        <v>-564.51</v>
      </c>
      <c r="AG366" s="20">
        <v>-755</v>
      </c>
      <c r="AH366" s="20">
        <v>-868.47</v>
      </c>
      <c r="AI366" s="20">
        <v>-775.76</v>
      </c>
      <c r="AJ366" s="20">
        <v>-862.7</v>
      </c>
      <c r="AK366" s="20">
        <v>-855.1</v>
      </c>
      <c r="AL366" s="20">
        <v>-1067.98</v>
      </c>
      <c r="AM366" s="20">
        <v>-1230.78</v>
      </c>
      <c r="AN366" s="20">
        <v>-1252.3</v>
      </c>
      <c r="AO366" s="20">
        <v>-1297.18</v>
      </c>
      <c r="AP366" s="20">
        <v>-1137.6600000000001</v>
      </c>
      <c r="AQ366" s="20">
        <v>-1079.54</v>
      </c>
      <c r="AR366" s="20">
        <v>-1004.6</v>
      </c>
      <c r="AS366" s="20">
        <v>-1105.0999999999999</v>
      </c>
      <c r="AT366" s="20">
        <v>-1092.5999999999999</v>
      </c>
      <c r="AU366" s="20">
        <v>-1051.4000000000001</v>
      </c>
      <c r="AV366" s="20">
        <v>-962.63</v>
      </c>
      <c r="AW366" s="20">
        <v>-1037.9100000000001</v>
      </c>
      <c r="AX366" s="20">
        <v>-1115.28</v>
      </c>
      <c r="AY366" s="20">
        <v>-1161.07</v>
      </c>
      <c r="AZ366" s="20">
        <v>-1319.61</v>
      </c>
      <c r="BA366" s="20">
        <v>-1574</v>
      </c>
      <c r="BB366" s="20">
        <v>-1910.66</v>
      </c>
      <c r="BC366" s="20">
        <v>-2093.31</v>
      </c>
      <c r="BD366" s="20">
        <v>-2141.58</v>
      </c>
      <c r="BE366" s="20">
        <v>-1902.67</v>
      </c>
      <c r="BF366" s="26"/>
      <c r="BG366" s="27"/>
      <c r="BH366" s="26"/>
      <c r="BI366" s="26"/>
      <c r="BJ366" s="26"/>
      <c r="BK366" s="26"/>
      <c r="BL366" s="26"/>
      <c r="BM366" s="26"/>
    </row>
    <row r="367" spans="1:65" x14ac:dyDescent="0.25">
      <c r="A367" s="23" t="s">
        <v>171</v>
      </c>
      <c r="B367" s="29" t="s">
        <v>176</v>
      </c>
      <c r="C367" s="49" t="s">
        <v>268</v>
      </c>
      <c r="D367" s="49" t="s">
        <v>227</v>
      </c>
      <c r="E367" s="49" t="s">
        <v>173</v>
      </c>
      <c r="F367" s="49" t="s">
        <v>18</v>
      </c>
      <c r="G367" s="50" t="s">
        <v>19</v>
      </c>
      <c r="H367" s="20">
        <v>0</v>
      </c>
      <c r="I367" s="20"/>
      <c r="J367" s="20"/>
      <c r="K367" s="20">
        <v>0</v>
      </c>
      <c r="L367" s="20">
        <v>0</v>
      </c>
      <c r="M367" s="20">
        <v>0</v>
      </c>
      <c r="N367" s="20">
        <v>0</v>
      </c>
      <c r="O367" s="20">
        <v>0</v>
      </c>
      <c r="P367" s="20">
        <v>0</v>
      </c>
      <c r="Q367" s="20">
        <v>0</v>
      </c>
      <c r="R367" s="20">
        <v>0</v>
      </c>
      <c r="S367" s="20">
        <v>0</v>
      </c>
      <c r="T367" s="20">
        <v>0</v>
      </c>
      <c r="U367" s="20">
        <v>0</v>
      </c>
      <c r="V367" s="20">
        <v>0</v>
      </c>
      <c r="W367" s="20">
        <v>0</v>
      </c>
      <c r="X367" s="20">
        <v>0</v>
      </c>
      <c r="Y367" s="20">
        <v>0</v>
      </c>
      <c r="Z367" s="20">
        <v>0</v>
      </c>
      <c r="AA367" s="20">
        <v>0</v>
      </c>
      <c r="AB367" s="20">
        <v>0</v>
      </c>
      <c r="AC367" s="20">
        <v>0</v>
      </c>
      <c r="AD367" s="20">
        <v>0</v>
      </c>
      <c r="AE367" s="20">
        <v>0</v>
      </c>
      <c r="AF367" s="20">
        <v>0</v>
      </c>
      <c r="AG367" s="20">
        <v>0</v>
      </c>
      <c r="AH367" s="20">
        <v>0</v>
      </c>
      <c r="AI367" s="20">
        <v>0</v>
      </c>
      <c r="AJ367" s="20">
        <v>0</v>
      </c>
      <c r="AK367" s="20">
        <v>0</v>
      </c>
      <c r="AL367" s="20">
        <v>0</v>
      </c>
      <c r="AM367" s="20">
        <v>0</v>
      </c>
      <c r="AN367" s="20">
        <v>0</v>
      </c>
      <c r="AO367" s="20">
        <v>0</v>
      </c>
      <c r="AP367" s="20">
        <v>0</v>
      </c>
      <c r="AQ367" s="20">
        <v>0</v>
      </c>
      <c r="AR367" s="20">
        <v>0</v>
      </c>
      <c r="AS367" s="20">
        <v>0</v>
      </c>
      <c r="AT367" s="20">
        <v>0</v>
      </c>
      <c r="AU367" s="20">
        <v>0</v>
      </c>
      <c r="AV367" s="20">
        <v>0</v>
      </c>
      <c r="AW367" s="20">
        <v>0</v>
      </c>
      <c r="AX367" s="20">
        <v>-12.19</v>
      </c>
      <c r="AY367" s="20">
        <v>-35.04</v>
      </c>
      <c r="AZ367" s="20">
        <v>-87.66</v>
      </c>
      <c r="BA367" s="20">
        <v>-155.13999999999999</v>
      </c>
      <c r="BB367" s="20">
        <v>-217.55</v>
      </c>
      <c r="BC367" s="20">
        <v>-196.64</v>
      </c>
      <c r="BD367" s="20">
        <v>-259.27</v>
      </c>
      <c r="BE367" s="20">
        <v>-340.33</v>
      </c>
      <c r="BF367" s="11"/>
      <c r="BG367" s="27"/>
      <c r="BH367" s="11"/>
      <c r="BI367" s="11"/>
      <c r="BJ367" s="11"/>
      <c r="BK367" s="11"/>
      <c r="BL367" s="11"/>
      <c r="BM367" s="11"/>
    </row>
    <row r="368" spans="1:65" x14ac:dyDescent="0.25">
      <c r="A368" s="23" t="s">
        <v>68</v>
      </c>
      <c r="B368" s="31" t="s">
        <v>172</v>
      </c>
      <c r="C368" s="25" t="s">
        <v>268</v>
      </c>
      <c r="D368" s="25" t="s">
        <v>227</v>
      </c>
      <c r="E368" s="25" t="s">
        <v>70</v>
      </c>
      <c r="F368" s="25" t="s">
        <v>18</v>
      </c>
      <c r="G368" s="19" t="s">
        <v>19</v>
      </c>
      <c r="H368" s="20">
        <v>0</v>
      </c>
      <c r="I368" s="20"/>
      <c r="J368" s="20"/>
      <c r="K368" s="20">
        <v>0</v>
      </c>
      <c r="L368" s="20">
        <v>0</v>
      </c>
      <c r="M368" s="20">
        <v>0</v>
      </c>
      <c r="N368" s="20">
        <v>0</v>
      </c>
      <c r="O368" s="20">
        <v>0</v>
      </c>
      <c r="P368" s="20">
        <v>0</v>
      </c>
      <c r="Q368" s="20">
        <v>0</v>
      </c>
      <c r="R368" s="20">
        <v>0</v>
      </c>
      <c r="S368" s="20">
        <v>0</v>
      </c>
      <c r="T368" s="20">
        <v>0</v>
      </c>
      <c r="U368" s="20">
        <v>0</v>
      </c>
      <c r="V368" s="20">
        <v>0</v>
      </c>
      <c r="W368" s="20">
        <v>0</v>
      </c>
      <c r="X368" s="20">
        <v>0</v>
      </c>
      <c r="Y368" s="20">
        <v>0</v>
      </c>
      <c r="Z368" s="20">
        <v>0</v>
      </c>
      <c r="AA368" s="20">
        <v>0</v>
      </c>
      <c r="AB368" s="20">
        <v>0</v>
      </c>
      <c r="AC368" s="20">
        <v>0</v>
      </c>
      <c r="AD368" s="20">
        <v>0</v>
      </c>
      <c r="AE368" s="20">
        <v>0</v>
      </c>
      <c r="AF368" s="20">
        <v>0</v>
      </c>
      <c r="AG368" s="20">
        <v>0</v>
      </c>
      <c r="AH368" s="20">
        <v>0</v>
      </c>
      <c r="AI368" s="20">
        <v>0</v>
      </c>
      <c r="AJ368" s="20">
        <v>-0.15</v>
      </c>
      <c r="AK368" s="20">
        <v>-0.67</v>
      </c>
      <c r="AL368" s="20">
        <v>-0.44</v>
      </c>
      <c r="AM368" s="20">
        <v>-0.24</v>
      </c>
      <c r="AN368" s="20">
        <v>-0.26</v>
      </c>
      <c r="AO368" s="20">
        <v>-0.19</v>
      </c>
      <c r="AP368" s="20">
        <v>0</v>
      </c>
      <c r="AQ368" s="20">
        <v>0</v>
      </c>
      <c r="AR368" s="20">
        <v>0</v>
      </c>
      <c r="AS368" s="20">
        <v>0</v>
      </c>
      <c r="AT368" s="20">
        <v>0</v>
      </c>
      <c r="AU368" s="20">
        <v>0</v>
      </c>
      <c r="AV368" s="20">
        <v>0</v>
      </c>
      <c r="AW368" s="20">
        <v>-47.52</v>
      </c>
      <c r="AX368" s="20">
        <v>0</v>
      </c>
      <c r="AY368" s="20">
        <v>-106.99</v>
      </c>
      <c r="AZ368" s="20">
        <v>-25.3</v>
      </c>
      <c r="BA368" s="20">
        <v>-12.53</v>
      </c>
      <c r="BB368" s="20">
        <v>-13.42</v>
      </c>
      <c r="BC368" s="20">
        <v>0</v>
      </c>
      <c r="BD368" s="20">
        <v>0</v>
      </c>
      <c r="BE368" s="20">
        <v>0</v>
      </c>
      <c r="BF368" s="11"/>
      <c r="BG368" s="27"/>
      <c r="BH368" s="11"/>
      <c r="BI368" s="11"/>
      <c r="BJ368" s="11"/>
      <c r="BK368" s="11"/>
      <c r="BL368" s="11"/>
      <c r="BM368" s="11"/>
    </row>
    <row r="369" spans="1:265" x14ac:dyDescent="0.25">
      <c r="A369" s="23" t="s">
        <v>55</v>
      </c>
      <c r="B369" s="51" t="s">
        <v>56</v>
      </c>
      <c r="C369" s="25" t="s">
        <v>268</v>
      </c>
      <c r="D369" s="25" t="s">
        <v>227</v>
      </c>
      <c r="E369" s="25" t="s">
        <v>57</v>
      </c>
      <c r="F369" s="25" t="s">
        <v>18</v>
      </c>
      <c r="G369" s="19" t="s">
        <v>19</v>
      </c>
      <c r="H369" s="20">
        <v>0</v>
      </c>
      <c r="I369" s="20"/>
      <c r="J369" s="20"/>
      <c r="K369" s="20">
        <v>0</v>
      </c>
      <c r="L369" s="20">
        <v>0</v>
      </c>
      <c r="M369" s="20">
        <v>0</v>
      </c>
      <c r="N369" s="20">
        <v>0</v>
      </c>
      <c r="O369" s="20">
        <v>0</v>
      </c>
      <c r="P369" s="20">
        <v>0</v>
      </c>
      <c r="Q369" s="20">
        <v>0</v>
      </c>
      <c r="R369" s="20">
        <v>0</v>
      </c>
      <c r="S369" s="20">
        <v>0</v>
      </c>
      <c r="T369" s="20">
        <v>0</v>
      </c>
      <c r="U369" s="20">
        <v>0</v>
      </c>
      <c r="V369" s="20">
        <v>0</v>
      </c>
      <c r="W369" s="20">
        <v>0</v>
      </c>
      <c r="X369" s="20">
        <v>-87.3</v>
      </c>
      <c r="Y369" s="20">
        <v>-110.25</v>
      </c>
      <c r="Z369" s="20">
        <v>-261.89999999999998</v>
      </c>
      <c r="AA369" s="20">
        <v>-358.65</v>
      </c>
      <c r="AB369" s="20">
        <v>-729</v>
      </c>
      <c r="AC369" s="20">
        <v>-895.05</v>
      </c>
      <c r="AD369" s="20">
        <v>-1042.9000000000001</v>
      </c>
      <c r="AE369" s="20">
        <v>-1132.3900000000001</v>
      </c>
      <c r="AF369" s="20">
        <v>-1415.44</v>
      </c>
      <c r="AG369" s="20">
        <v>-1472.63</v>
      </c>
      <c r="AH369" s="20">
        <v>-1691.4</v>
      </c>
      <c r="AI369" s="20">
        <v>-2336.34</v>
      </c>
      <c r="AJ369" s="20">
        <v>-2692.69</v>
      </c>
      <c r="AK369" s="20">
        <v>-2606.94</v>
      </c>
      <c r="AL369" s="20">
        <v>-2739.7</v>
      </c>
      <c r="AM369" s="20">
        <v>-3055.03</v>
      </c>
      <c r="AN369" s="20">
        <v>-3137.5</v>
      </c>
      <c r="AO369" s="20">
        <v>-4215.71</v>
      </c>
      <c r="AP369" s="20">
        <v>-6208.31</v>
      </c>
      <c r="AQ369" s="20">
        <v>-6080.65</v>
      </c>
      <c r="AR369" s="20">
        <v>-6542.97</v>
      </c>
      <c r="AS369" s="20">
        <v>-6096.77</v>
      </c>
      <c r="AT369" s="20">
        <v>-6143.43</v>
      </c>
      <c r="AU369" s="20">
        <v>-6628.99</v>
      </c>
      <c r="AV369" s="20">
        <v>-6291.44</v>
      </c>
      <c r="AW369" s="20">
        <v>-6092.67</v>
      </c>
      <c r="AX369" s="20">
        <v>-6836.02</v>
      </c>
      <c r="AY369" s="20">
        <v>-7745.32</v>
      </c>
      <c r="AZ369" s="20">
        <v>-7522.14</v>
      </c>
      <c r="BA369" s="20">
        <v>-6790.7</v>
      </c>
      <c r="BB369" s="20">
        <v>-6356.51</v>
      </c>
      <c r="BC369" s="20">
        <v>-6835.22</v>
      </c>
      <c r="BD369" s="20">
        <v>-7361.73</v>
      </c>
      <c r="BE369" s="20">
        <v>-7166.2</v>
      </c>
      <c r="BF369" s="11"/>
      <c r="BG369" s="27"/>
      <c r="BH369" s="11"/>
      <c r="BI369" s="11"/>
      <c r="BJ369" s="11"/>
      <c r="BK369" s="11"/>
      <c r="BL369" s="11"/>
      <c r="BM369" s="11"/>
    </row>
    <row r="370" spans="1:265" x14ac:dyDescent="0.25">
      <c r="A370" s="23" t="s">
        <v>58</v>
      </c>
      <c r="B370" s="51" t="s">
        <v>175</v>
      </c>
      <c r="C370" s="25" t="s">
        <v>268</v>
      </c>
      <c r="D370" s="25" t="s">
        <v>227</v>
      </c>
      <c r="E370" s="25" t="s">
        <v>60</v>
      </c>
      <c r="F370" s="25" t="s">
        <v>18</v>
      </c>
      <c r="G370" s="19" t="s">
        <v>19</v>
      </c>
      <c r="H370" s="20">
        <v>0</v>
      </c>
      <c r="I370" s="20"/>
      <c r="J370" s="20"/>
      <c r="K370" s="20">
        <v>0</v>
      </c>
      <c r="L370" s="20">
        <v>0</v>
      </c>
      <c r="M370" s="20">
        <v>0</v>
      </c>
      <c r="N370" s="20">
        <v>0</v>
      </c>
      <c r="O370" s="20">
        <v>0</v>
      </c>
      <c r="P370" s="20">
        <v>0</v>
      </c>
      <c r="Q370" s="20">
        <v>0</v>
      </c>
      <c r="R370" s="20">
        <v>0</v>
      </c>
      <c r="S370" s="20">
        <v>0</v>
      </c>
      <c r="T370" s="20">
        <v>0</v>
      </c>
      <c r="U370" s="20">
        <v>0</v>
      </c>
      <c r="V370" s="20">
        <v>0</v>
      </c>
      <c r="W370" s="20">
        <v>0</v>
      </c>
      <c r="X370" s="20">
        <v>-106.7</v>
      </c>
      <c r="Y370" s="20">
        <v>-134.75</v>
      </c>
      <c r="Z370" s="20">
        <v>-320.10000000000002</v>
      </c>
      <c r="AA370" s="20">
        <v>-438.35</v>
      </c>
      <c r="AB370" s="20">
        <v>-891</v>
      </c>
      <c r="AC370" s="20">
        <v>-1093.95</v>
      </c>
      <c r="AD370" s="20">
        <v>-1274.6500000000001</v>
      </c>
      <c r="AE370" s="20">
        <v>-1384.03</v>
      </c>
      <c r="AF370" s="20">
        <v>-1729.99</v>
      </c>
      <c r="AG370" s="20">
        <v>-1799.88</v>
      </c>
      <c r="AH370" s="20">
        <v>-2067.2600000000002</v>
      </c>
      <c r="AI370" s="20">
        <v>-2855.53</v>
      </c>
      <c r="AJ370" s="20">
        <v>-3291.06</v>
      </c>
      <c r="AK370" s="20">
        <v>-3186.26</v>
      </c>
      <c r="AL370" s="20">
        <v>-3348.53</v>
      </c>
      <c r="AM370" s="20">
        <v>-3733.93</v>
      </c>
      <c r="AN370" s="20">
        <v>-3834.72</v>
      </c>
      <c r="AO370" s="20">
        <v>-5152.54</v>
      </c>
      <c r="AP370" s="20">
        <v>-7587.93</v>
      </c>
      <c r="AQ370" s="20">
        <v>-7431.91</v>
      </c>
      <c r="AR370" s="20">
        <v>-7996.97</v>
      </c>
      <c r="AS370" s="20">
        <v>-7451.61</v>
      </c>
      <c r="AT370" s="20">
        <v>-7508.63</v>
      </c>
      <c r="AU370" s="20">
        <v>-8102.1</v>
      </c>
      <c r="AV370" s="20">
        <v>-7689.54</v>
      </c>
      <c r="AW370" s="20">
        <v>-7446.59</v>
      </c>
      <c r="AX370" s="20">
        <v>-8355.14</v>
      </c>
      <c r="AY370" s="20">
        <v>-9466.51</v>
      </c>
      <c r="AZ370" s="20">
        <v>-9193.73</v>
      </c>
      <c r="BA370" s="20">
        <v>-8299.75</v>
      </c>
      <c r="BB370" s="20">
        <v>-7769.07</v>
      </c>
      <c r="BC370" s="20">
        <v>-8354.16</v>
      </c>
      <c r="BD370" s="20">
        <v>-8997.67</v>
      </c>
      <c r="BE370" s="20">
        <v>-8758.69</v>
      </c>
      <c r="BF370" s="11"/>
      <c r="BG370" s="27"/>
      <c r="BH370" s="11"/>
      <c r="BI370" s="11"/>
      <c r="BJ370" s="11"/>
      <c r="BK370" s="11"/>
      <c r="BL370" s="11"/>
      <c r="BM370" s="11"/>
    </row>
    <row r="371" spans="1:265" x14ac:dyDescent="0.25">
      <c r="A371" s="16" t="s">
        <v>237</v>
      </c>
      <c r="B371" s="29" t="s">
        <v>238</v>
      </c>
      <c r="C371" s="18"/>
      <c r="D371" s="18"/>
      <c r="E371" s="18"/>
      <c r="F371" s="18"/>
      <c r="G371" s="19"/>
      <c r="H371" s="20" t="s">
        <v>76</v>
      </c>
      <c r="I371" s="20"/>
      <c r="J371" s="20"/>
      <c r="K371" s="20" t="s">
        <v>76</v>
      </c>
      <c r="L371" s="20" t="s">
        <v>76</v>
      </c>
      <c r="M371" s="20" t="s">
        <v>76</v>
      </c>
      <c r="N371" s="20" t="s">
        <v>76</v>
      </c>
      <c r="O371" s="20" t="s">
        <v>76</v>
      </c>
      <c r="P371" s="20" t="s">
        <v>76</v>
      </c>
      <c r="Q371" s="20" t="s">
        <v>76</v>
      </c>
      <c r="R371" s="20" t="s">
        <v>76</v>
      </c>
      <c r="S371" s="20" t="s">
        <v>76</v>
      </c>
      <c r="T371" s="20" t="s">
        <v>76</v>
      </c>
      <c r="U371" s="20" t="s">
        <v>76</v>
      </c>
      <c r="V371" s="20" t="s">
        <v>76</v>
      </c>
      <c r="W371" s="20" t="s">
        <v>76</v>
      </c>
      <c r="X371" s="20" t="s">
        <v>76</v>
      </c>
      <c r="Y371" s="20" t="s">
        <v>76</v>
      </c>
      <c r="Z371" s="20" t="s">
        <v>76</v>
      </c>
      <c r="AA371" s="20" t="s">
        <v>76</v>
      </c>
      <c r="AB371" s="20" t="s">
        <v>76</v>
      </c>
      <c r="AC371" s="20" t="s">
        <v>76</v>
      </c>
      <c r="AD371" s="20" t="s">
        <v>76</v>
      </c>
      <c r="AE371" s="20" t="s">
        <v>76</v>
      </c>
      <c r="AF371" s="20" t="s">
        <v>76</v>
      </c>
      <c r="AG371" s="20" t="s">
        <v>76</v>
      </c>
      <c r="AH371" s="20" t="s">
        <v>76</v>
      </c>
      <c r="AI371" s="20" t="s">
        <v>76</v>
      </c>
      <c r="AJ371" s="20" t="s">
        <v>76</v>
      </c>
      <c r="AK371" s="20" t="s">
        <v>76</v>
      </c>
      <c r="AL371" s="20" t="s">
        <v>76</v>
      </c>
      <c r="AM371" s="20" t="s">
        <v>76</v>
      </c>
      <c r="AN371" s="20" t="s">
        <v>76</v>
      </c>
      <c r="AO371" s="20" t="s">
        <v>76</v>
      </c>
      <c r="AP371" s="20" t="s">
        <v>76</v>
      </c>
      <c r="AQ371" s="20" t="s">
        <v>76</v>
      </c>
      <c r="AR371" s="20" t="s">
        <v>76</v>
      </c>
      <c r="AS371" s="20" t="s">
        <v>76</v>
      </c>
      <c r="AT371" s="20" t="s">
        <v>76</v>
      </c>
      <c r="AU371" s="20" t="s">
        <v>76</v>
      </c>
      <c r="AV371" s="20" t="s">
        <v>76</v>
      </c>
      <c r="AW371" s="20" t="s">
        <v>76</v>
      </c>
      <c r="AX371" s="20" t="s">
        <v>76</v>
      </c>
      <c r="AY371" s="20" t="s">
        <v>76</v>
      </c>
      <c r="AZ371" s="20" t="s">
        <v>76</v>
      </c>
      <c r="BA371" s="20" t="s">
        <v>76</v>
      </c>
      <c r="BB371" s="20" t="s">
        <v>76</v>
      </c>
      <c r="BC371" s="20" t="s">
        <v>76</v>
      </c>
      <c r="BD371" s="20" t="s">
        <v>76</v>
      </c>
      <c r="BE371" s="20" t="s">
        <v>76</v>
      </c>
      <c r="BF371" s="28"/>
      <c r="BG371" s="22"/>
      <c r="BH371" s="28"/>
      <c r="BI371" s="11"/>
      <c r="BJ371" s="11"/>
      <c r="BK371" s="11"/>
      <c r="BL371" s="11"/>
      <c r="BM371" s="11"/>
    </row>
    <row r="372" spans="1:265" x14ac:dyDescent="0.25">
      <c r="A372" s="23" t="s">
        <v>167</v>
      </c>
      <c r="B372" s="29" t="s">
        <v>168</v>
      </c>
      <c r="C372" s="25" t="s">
        <v>268</v>
      </c>
      <c r="D372" s="25" t="s">
        <v>239</v>
      </c>
      <c r="E372" s="25" t="s">
        <v>169</v>
      </c>
      <c r="F372" s="25" t="s">
        <v>18</v>
      </c>
      <c r="G372" s="19" t="s">
        <v>19</v>
      </c>
      <c r="H372" s="20">
        <v>0</v>
      </c>
      <c r="I372" s="20"/>
      <c r="J372" s="20"/>
      <c r="K372" s="20">
        <v>0</v>
      </c>
      <c r="L372" s="20">
        <v>0</v>
      </c>
      <c r="M372" s="20">
        <v>0</v>
      </c>
      <c r="N372" s="20">
        <v>0</v>
      </c>
      <c r="O372" s="20">
        <v>0</v>
      </c>
      <c r="P372" s="20">
        <v>0</v>
      </c>
      <c r="Q372" s="20">
        <v>0</v>
      </c>
      <c r="R372" s="20">
        <v>0</v>
      </c>
      <c r="S372" s="20">
        <v>0</v>
      </c>
      <c r="T372" s="20">
        <v>0</v>
      </c>
      <c r="U372" s="20">
        <v>0</v>
      </c>
      <c r="V372" s="20">
        <v>0</v>
      </c>
      <c r="W372" s="20">
        <v>0</v>
      </c>
      <c r="X372" s="20">
        <v>0</v>
      </c>
      <c r="Y372" s="20">
        <v>0</v>
      </c>
      <c r="Z372" s="20">
        <v>0</v>
      </c>
      <c r="AA372" s="20">
        <v>0</v>
      </c>
      <c r="AB372" s="20">
        <v>0</v>
      </c>
      <c r="AC372" s="20">
        <v>0</v>
      </c>
      <c r="AD372" s="20">
        <v>-102</v>
      </c>
      <c r="AE372" s="20">
        <v>-114.5</v>
      </c>
      <c r="AF372" s="20">
        <v>-126.5</v>
      </c>
      <c r="AG372" s="20">
        <v>-105.5</v>
      </c>
      <c r="AH372" s="20">
        <v>-123</v>
      </c>
      <c r="AI372" s="20">
        <v>-128.5</v>
      </c>
      <c r="AJ372" s="20">
        <v>-121</v>
      </c>
      <c r="AK372" s="20">
        <v>-121</v>
      </c>
      <c r="AL372" s="20">
        <v>-127</v>
      </c>
      <c r="AM372" s="20">
        <v>-160</v>
      </c>
      <c r="AN372" s="20">
        <v>-151.5</v>
      </c>
      <c r="AO372" s="20">
        <v>-119.45</v>
      </c>
      <c r="AP372" s="20">
        <v>-135.03</v>
      </c>
      <c r="AQ372" s="20">
        <v>-133</v>
      </c>
      <c r="AR372" s="20">
        <v>-110</v>
      </c>
      <c r="AS372" s="20">
        <v>-108.5</v>
      </c>
      <c r="AT372" s="20">
        <v>-101.9</v>
      </c>
      <c r="AU372" s="20">
        <v>-93.5</v>
      </c>
      <c r="AV372" s="20">
        <v>-96.5</v>
      </c>
      <c r="AW372" s="20">
        <v>-109.5</v>
      </c>
      <c r="AX372" s="20">
        <v>-122</v>
      </c>
      <c r="AY372" s="20">
        <v>-115</v>
      </c>
      <c r="AZ372" s="20">
        <v>-111</v>
      </c>
      <c r="BA372" s="20">
        <v>-100.78</v>
      </c>
      <c r="BB372" s="20">
        <v>-119.93</v>
      </c>
      <c r="BC372" s="20">
        <v>-114.99</v>
      </c>
      <c r="BD372" s="20">
        <v>-125.8</v>
      </c>
      <c r="BE372" s="20">
        <v>-127.35</v>
      </c>
      <c r="BF372" s="11"/>
      <c r="BG372" s="22"/>
      <c r="BH372" s="11"/>
      <c r="BI372" s="11"/>
      <c r="BJ372" s="11"/>
      <c r="BK372" s="11"/>
      <c r="BL372" s="11"/>
      <c r="BM372" s="11"/>
    </row>
    <row r="373" spans="1:265" x14ac:dyDescent="0.25">
      <c r="A373" s="23" t="s">
        <v>84</v>
      </c>
      <c r="B373" s="29" t="s">
        <v>84</v>
      </c>
      <c r="C373" s="25" t="s">
        <v>268</v>
      </c>
      <c r="D373" s="25" t="s">
        <v>239</v>
      </c>
      <c r="E373" s="25" t="s">
        <v>85</v>
      </c>
      <c r="F373" s="25" t="s">
        <v>18</v>
      </c>
      <c r="G373" s="19" t="s">
        <v>19</v>
      </c>
      <c r="H373" s="20">
        <v>0</v>
      </c>
      <c r="I373" s="20"/>
      <c r="J373" s="20"/>
      <c r="K373" s="20">
        <v>0</v>
      </c>
      <c r="L373" s="20">
        <v>0</v>
      </c>
      <c r="M373" s="20">
        <v>0</v>
      </c>
      <c r="N373" s="20">
        <v>0</v>
      </c>
      <c r="O373" s="20">
        <v>0</v>
      </c>
      <c r="P373" s="20">
        <v>0</v>
      </c>
      <c r="Q373" s="20">
        <v>0</v>
      </c>
      <c r="R373" s="20">
        <v>0</v>
      </c>
      <c r="S373" s="20">
        <v>0</v>
      </c>
      <c r="T373" s="20">
        <v>0</v>
      </c>
      <c r="U373" s="20">
        <v>0</v>
      </c>
      <c r="V373" s="20">
        <v>0</v>
      </c>
      <c r="W373" s="20">
        <v>0</v>
      </c>
      <c r="X373" s="20">
        <v>0</v>
      </c>
      <c r="Y373" s="20">
        <v>0</v>
      </c>
      <c r="Z373" s="20">
        <v>0</v>
      </c>
      <c r="AA373" s="20">
        <v>0</v>
      </c>
      <c r="AB373" s="20">
        <v>0</v>
      </c>
      <c r="AC373" s="20">
        <v>0</v>
      </c>
      <c r="AD373" s="20">
        <v>0</v>
      </c>
      <c r="AE373" s="20">
        <v>0</v>
      </c>
      <c r="AF373" s="20">
        <v>0</v>
      </c>
      <c r="AG373" s="20">
        <v>0</v>
      </c>
      <c r="AH373" s="20">
        <v>0</v>
      </c>
      <c r="AI373" s="20">
        <v>0</v>
      </c>
      <c r="AJ373" s="20">
        <v>0</v>
      </c>
      <c r="AK373" s="20">
        <v>0</v>
      </c>
      <c r="AL373" s="20">
        <v>0</v>
      </c>
      <c r="AM373" s="20">
        <v>0</v>
      </c>
      <c r="AN373" s="20">
        <v>0</v>
      </c>
      <c r="AO373" s="20">
        <v>0</v>
      </c>
      <c r="AP373" s="20">
        <v>0</v>
      </c>
      <c r="AQ373" s="20">
        <v>0</v>
      </c>
      <c r="AR373" s="20">
        <v>0</v>
      </c>
      <c r="AS373" s="20">
        <v>0</v>
      </c>
      <c r="AT373" s="20">
        <v>-42.54</v>
      </c>
      <c r="AU373" s="20">
        <v>-7.27</v>
      </c>
      <c r="AV373" s="20">
        <v>-9.51</v>
      </c>
      <c r="AW373" s="20">
        <v>-5.94</v>
      </c>
      <c r="AX373" s="20">
        <v>-8.66</v>
      </c>
      <c r="AY373" s="20">
        <v>-2.9</v>
      </c>
      <c r="AZ373" s="20">
        <v>-11.84</v>
      </c>
      <c r="BA373" s="20">
        <v>-2.92</v>
      </c>
      <c r="BB373" s="20">
        <v>0</v>
      </c>
      <c r="BC373" s="20">
        <v>0</v>
      </c>
      <c r="BD373" s="20">
        <v>0</v>
      </c>
      <c r="BE373" s="20">
        <v>0</v>
      </c>
      <c r="BF373" s="11"/>
      <c r="BG373" s="22"/>
      <c r="BH373" s="11"/>
      <c r="BI373" s="11"/>
      <c r="BJ373" s="11"/>
      <c r="BK373" s="11"/>
      <c r="BL373" s="11"/>
      <c r="BM373" s="11"/>
    </row>
    <row r="374" spans="1:265" x14ac:dyDescent="0.25">
      <c r="A374" s="23" t="s">
        <v>102</v>
      </c>
      <c r="B374" s="29" t="s">
        <v>103</v>
      </c>
      <c r="C374" s="25" t="s">
        <v>268</v>
      </c>
      <c r="D374" s="25" t="s">
        <v>239</v>
      </c>
      <c r="E374" s="25" t="s">
        <v>104</v>
      </c>
      <c r="F374" s="25" t="s">
        <v>18</v>
      </c>
      <c r="G374" s="19" t="s">
        <v>19</v>
      </c>
      <c r="H374" s="20">
        <v>0</v>
      </c>
      <c r="I374" s="20"/>
      <c r="J374" s="20"/>
      <c r="K374" s="20">
        <v>0</v>
      </c>
      <c r="L374" s="20">
        <v>0</v>
      </c>
      <c r="M374" s="20">
        <v>0</v>
      </c>
      <c r="N374" s="20">
        <v>0</v>
      </c>
      <c r="O374" s="20">
        <v>0</v>
      </c>
      <c r="P374" s="20">
        <v>0</v>
      </c>
      <c r="Q374" s="20">
        <v>0</v>
      </c>
      <c r="R374" s="20">
        <v>0</v>
      </c>
      <c r="S374" s="20">
        <v>0</v>
      </c>
      <c r="T374" s="20">
        <v>0</v>
      </c>
      <c r="U374" s="20">
        <v>0</v>
      </c>
      <c r="V374" s="20">
        <v>0</v>
      </c>
      <c r="W374" s="20">
        <v>0</v>
      </c>
      <c r="X374" s="20">
        <v>0</v>
      </c>
      <c r="Y374" s="20">
        <v>0</v>
      </c>
      <c r="Z374" s="20">
        <v>0</v>
      </c>
      <c r="AA374" s="20">
        <v>0</v>
      </c>
      <c r="AB374" s="20">
        <v>0</v>
      </c>
      <c r="AC374" s="20">
        <v>0</v>
      </c>
      <c r="AD374" s="20">
        <v>0</v>
      </c>
      <c r="AE374" s="20">
        <v>-0.26</v>
      </c>
      <c r="AF374" s="20">
        <v>-15.79</v>
      </c>
      <c r="AG374" s="20">
        <v>-12.04</v>
      </c>
      <c r="AH374" s="20">
        <v>0</v>
      </c>
      <c r="AI374" s="20">
        <v>-23.34</v>
      </c>
      <c r="AJ374" s="20">
        <v>-19.93</v>
      </c>
      <c r="AK374" s="20">
        <v>-15.92</v>
      </c>
      <c r="AL374" s="20">
        <v>-20.91</v>
      </c>
      <c r="AM374" s="20">
        <v>-9.24</v>
      </c>
      <c r="AN374" s="20">
        <v>-15.87</v>
      </c>
      <c r="AO374" s="20">
        <v>-12.08</v>
      </c>
      <c r="AP374" s="20">
        <v>-7.8</v>
      </c>
      <c r="AQ374" s="20">
        <v>-25.05</v>
      </c>
      <c r="AR374" s="20">
        <v>-20.02</v>
      </c>
      <c r="AS374" s="20">
        <v>-27.29</v>
      </c>
      <c r="AT374" s="20">
        <v>-32.299999999999997</v>
      </c>
      <c r="AU374" s="20">
        <v>-16.47</v>
      </c>
      <c r="AV374" s="20">
        <v>-12.83</v>
      </c>
      <c r="AW374" s="20">
        <v>-57.59</v>
      </c>
      <c r="AX374" s="20">
        <v>-20.16</v>
      </c>
      <c r="AY374" s="20">
        <v>-27.54</v>
      </c>
      <c r="AZ374" s="20">
        <v>-31.88</v>
      </c>
      <c r="BA374" s="20">
        <v>-183.85</v>
      </c>
      <c r="BB374" s="20">
        <v>-76.42</v>
      </c>
      <c r="BC374" s="20">
        <v>-104.83</v>
      </c>
      <c r="BD374" s="20">
        <v>-48.68</v>
      </c>
      <c r="BE374" s="20">
        <v>-74.709999999999994</v>
      </c>
      <c r="BF374" s="11"/>
      <c r="BG374" s="22"/>
      <c r="BH374" s="11"/>
      <c r="BI374" s="11"/>
      <c r="BJ374" s="11"/>
      <c r="BK374" s="11"/>
      <c r="BL374" s="11"/>
      <c r="BM374" s="11"/>
    </row>
    <row r="375" spans="1:265" x14ac:dyDescent="0.25">
      <c r="A375" s="23" t="s">
        <v>105</v>
      </c>
      <c r="B375" s="29" t="s">
        <v>106</v>
      </c>
      <c r="C375" s="25" t="s">
        <v>268</v>
      </c>
      <c r="D375" s="25" t="s">
        <v>239</v>
      </c>
      <c r="E375" s="25" t="s">
        <v>107</v>
      </c>
      <c r="F375" s="25" t="s">
        <v>18</v>
      </c>
      <c r="G375" s="19" t="s">
        <v>19</v>
      </c>
      <c r="H375" s="20">
        <v>-9.52</v>
      </c>
      <c r="I375" s="20"/>
      <c r="J375" s="20"/>
      <c r="K375" s="20">
        <v>-28</v>
      </c>
      <c r="L375" s="20">
        <v>-38</v>
      </c>
      <c r="M375" s="20">
        <v>-35</v>
      </c>
      <c r="N375" s="20">
        <v>-42</v>
      </c>
      <c r="O375" s="20">
        <v>-42</v>
      </c>
      <c r="P375" s="20">
        <v>-48</v>
      </c>
      <c r="Q375" s="20">
        <v>-57</v>
      </c>
      <c r="R375" s="20">
        <v>-63</v>
      </c>
      <c r="S375" s="20">
        <v>-75</v>
      </c>
      <c r="T375" s="20">
        <v>-81</v>
      </c>
      <c r="U375" s="20">
        <v>-88</v>
      </c>
      <c r="V375" s="20">
        <v>-44</v>
      </c>
      <c r="W375" s="20">
        <v>-50</v>
      </c>
      <c r="X375" s="20">
        <v>-56</v>
      </c>
      <c r="Y375" s="20">
        <v>-63</v>
      </c>
      <c r="Z375" s="20">
        <v>-53</v>
      </c>
      <c r="AA375" s="20">
        <v>-98</v>
      </c>
      <c r="AB375" s="20">
        <v>-115</v>
      </c>
      <c r="AC375" s="20">
        <v>-136</v>
      </c>
      <c r="AD375" s="20">
        <v>-168.15</v>
      </c>
      <c r="AE375" s="20">
        <v>-166.24</v>
      </c>
      <c r="AF375" s="20">
        <v>-162.47</v>
      </c>
      <c r="AG375" s="20">
        <v>-237.33</v>
      </c>
      <c r="AH375" s="20">
        <v>-243.68</v>
      </c>
      <c r="AI375" s="20">
        <v>-77.67</v>
      </c>
      <c r="AJ375" s="20">
        <v>-82.14</v>
      </c>
      <c r="AK375" s="20">
        <v>-47.76</v>
      </c>
      <c r="AL375" s="20">
        <v>-65.48</v>
      </c>
      <c r="AM375" s="20">
        <v>-36.04</v>
      </c>
      <c r="AN375" s="20">
        <v>-79.77</v>
      </c>
      <c r="AO375" s="20">
        <v>-76.510000000000005</v>
      </c>
      <c r="AP375" s="20">
        <v>-34.89</v>
      </c>
      <c r="AQ375" s="20">
        <v>-183.23</v>
      </c>
      <c r="AR375" s="20">
        <v>-111</v>
      </c>
      <c r="AS375" s="20">
        <v>-61.85</v>
      </c>
      <c r="AT375" s="20">
        <v>-90.44</v>
      </c>
      <c r="AU375" s="20">
        <v>-64.400000000000006</v>
      </c>
      <c r="AV375" s="20">
        <v>-62.56</v>
      </c>
      <c r="AW375" s="20">
        <v>-81.84</v>
      </c>
      <c r="AX375" s="20">
        <v>-59.79</v>
      </c>
      <c r="AY375" s="20">
        <v>-58.86</v>
      </c>
      <c r="AZ375" s="20">
        <v>-35.909999999999997</v>
      </c>
      <c r="BA375" s="20">
        <v>-17.87</v>
      </c>
      <c r="BB375" s="20">
        <v>-22.65</v>
      </c>
      <c r="BC375" s="20">
        <v>-25.44</v>
      </c>
      <c r="BD375" s="20">
        <v>-18.61</v>
      </c>
      <c r="BE375" s="20">
        <v>-25.2</v>
      </c>
      <c r="BF375" s="11"/>
      <c r="BG375" s="22"/>
      <c r="BH375" s="11"/>
      <c r="BI375" s="11"/>
      <c r="BJ375" s="11"/>
      <c r="BK375" s="11"/>
      <c r="BL375" s="11"/>
      <c r="BM375" s="11"/>
    </row>
    <row r="376" spans="1:265" x14ac:dyDescent="0.25">
      <c r="A376" s="23" t="s">
        <v>20</v>
      </c>
      <c r="B376" s="29" t="s">
        <v>21</v>
      </c>
      <c r="C376" s="25" t="s">
        <v>268</v>
      </c>
      <c r="D376" s="25" t="s">
        <v>239</v>
      </c>
      <c r="E376" s="25" t="s">
        <v>22</v>
      </c>
      <c r="F376" s="25" t="s">
        <v>18</v>
      </c>
      <c r="G376" s="19" t="s">
        <v>19</v>
      </c>
      <c r="H376" s="20">
        <v>0</v>
      </c>
      <c r="I376" s="20"/>
      <c r="J376" s="20"/>
      <c r="K376" s="20">
        <v>0</v>
      </c>
      <c r="L376" s="20">
        <v>0</v>
      </c>
      <c r="M376" s="20">
        <v>0</v>
      </c>
      <c r="N376" s="20">
        <v>0</v>
      </c>
      <c r="O376" s="20">
        <v>0</v>
      </c>
      <c r="P376" s="20">
        <v>0</v>
      </c>
      <c r="Q376" s="20">
        <v>0</v>
      </c>
      <c r="R376" s="20">
        <v>0</v>
      </c>
      <c r="S376" s="20">
        <v>0</v>
      </c>
      <c r="T376" s="20">
        <v>0</v>
      </c>
      <c r="U376" s="20">
        <v>0</v>
      </c>
      <c r="V376" s="20">
        <v>0</v>
      </c>
      <c r="W376" s="20">
        <v>0</v>
      </c>
      <c r="X376" s="20">
        <v>0</v>
      </c>
      <c r="Y376" s="20">
        <v>0</v>
      </c>
      <c r="Z376" s="20">
        <v>0</v>
      </c>
      <c r="AA376" s="20">
        <v>0</v>
      </c>
      <c r="AB376" s="20">
        <v>0</v>
      </c>
      <c r="AC376" s="20">
        <v>0</v>
      </c>
      <c r="AD376" s="20">
        <v>-55.09</v>
      </c>
      <c r="AE376" s="20">
        <v>-69.95</v>
      </c>
      <c r="AF376" s="20">
        <v>0</v>
      </c>
      <c r="AG376" s="20">
        <v>0</v>
      </c>
      <c r="AH376" s="20">
        <v>0</v>
      </c>
      <c r="AI376" s="20">
        <v>0</v>
      </c>
      <c r="AJ376" s="20">
        <v>0</v>
      </c>
      <c r="AK376" s="20">
        <v>0</v>
      </c>
      <c r="AL376" s="20">
        <v>0</v>
      </c>
      <c r="AM376" s="20">
        <v>0</v>
      </c>
      <c r="AN376" s="20">
        <v>0</v>
      </c>
      <c r="AO376" s="20">
        <v>0</v>
      </c>
      <c r="AP376" s="20">
        <v>0</v>
      </c>
      <c r="AQ376" s="20">
        <v>-0.66</v>
      </c>
      <c r="AR376" s="20">
        <v>-0.64</v>
      </c>
      <c r="AS376" s="20">
        <v>-0.54</v>
      </c>
      <c r="AT376" s="20">
        <v>-0.83</v>
      </c>
      <c r="AU376" s="20">
        <v>-1.41</v>
      </c>
      <c r="AV376" s="20">
        <v>-1.88</v>
      </c>
      <c r="AW376" s="20">
        <v>-1.61</v>
      </c>
      <c r="AX376" s="20">
        <v>-1.67</v>
      </c>
      <c r="AY376" s="20">
        <v>-0.63</v>
      </c>
      <c r="AZ376" s="20">
        <v>-0.41</v>
      </c>
      <c r="BA376" s="20">
        <v>-0.31</v>
      </c>
      <c r="BB376" s="20">
        <v>-0.52</v>
      </c>
      <c r="BC376" s="20">
        <v>-0.84</v>
      </c>
      <c r="BD376" s="20">
        <v>-0.41</v>
      </c>
      <c r="BE376" s="20">
        <v>-0.2</v>
      </c>
      <c r="BF376" s="11"/>
      <c r="BG376" s="22"/>
      <c r="BH376" s="11"/>
      <c r="BI376" s="11"/>
      <c r="BJ376" s="11"/>
      <c r="BK376" s="11"/>
      <c r="BL376" s="11"/>
      <c r="BM376" s="11"/>
    </row>
    <row r="377" spans="1:265" x14ac:dyDescent="0.25">
      <c r="A377" s="23" t="s">
        <v>23</v>
      </c>
      <c r="B377" s="29" t="s">
        <v>24</v>
      </c>
      <c r="C377" s="25" t="s">
        <v>268</v>
      </c>
      <c r="D377" s="25" t="s">
        <v>239</v>
      </c>
      <c r="E377" s="25" t="s">
        <v>25</v>
      </c>
      <c r="F377" s="25" t="s">
        <v>18</v>
      </c>
      <c r="G377" s="19" t="s">
        <v>19</v>
      </c>
      <c r="H377" s="20">
        <v>0</v>
      </c>
      <c r="I377" s="20"/>
      <c r="J377" s="20"/>
      <c r="K377" s="20">
        <v>0</v>
      </c>
      <c r="L377" s="20">
        <v>0</v>
      </c>
      <c r="M377" s="20">
        <v>0</v>
      </c>
      <c r="N377" s="20">
        <v>0</v>
      </c>
      <c r="O377" s="20">
        <v>0</v>
      </c>
      <c r="P377" s="20">
        <v>0</v>
      </c>
      <c r="Q377" s="20">
        <v>0</v>
      </c>
      <c r="R377" s="20">
        <v>0</v>
      </c>
      <c r="S377" s="20">
        <v>0</v>
      </c>
      <c r="T377" s="20">
        <v>0</v>
      </c>
      <c r="U377" s="20">
        <v>0</v>
      </c>
      <c r="V377" s="20">
        <v>-50</v>
      </c>
      <c r="W377" s="20">
        <v>-50</v>
      </c>
      <c r="X377" s="20">
        <v>-62</v>
      </c>
      <c r="Y377" s="20">
        <v>-62</v>
      </c>
      <c r="Z377" s="20">
        <v>-42</v>
      </c>
      <c r="AA377" s="20">
        <v>-44</v>
      </c>
      <c r="AB377" s="20">
        <v>-47</v>
      </c>
      <c r="AC377" s="20">
        <v>-49</v>
      </c>
      <c r="AD377" s="20">
        <v>-44.97</v>
      </c>
      <c r="AE377" s="20">
        <v>-21.11</v>
      </c>
      <c r="AF377" s="20">
        <v>-116.9</v>
      </c>
      <c r="AG377" s="20">
        <v>-114.37</v>
      </c>
      <c r="AH377" s="20">
        <v>-151.51</v>
      </c>
      <c r="AI377" s="20">
        <v>-209.54</v>
      </c>
      <c r="AJ377" s="20">
        <v>-200.15</v>
      </c>
      <c r="AK377" s="20">
        <v>-153.49</v>
      </c>
      <c r="AL377" s="20">
        <v>-157</v>
      </c>
      <c r="AM377" s="20">
        <v>-243.72</v>
      </c>
      <c r="AN377" s="20">
        <v>-398.77</v>
      </c>
      <c r="AO377" s="20">
        <v>-346.5</v>
      </c>
      <c r="AP377" s="20">
        <v>-296.11</v>
      </c>
      <c r="AQ377" s="20">
        <v>-318.56</v>
      </c>
      <c r="AR377" s="20">
        <v>-381.81</v>
      </c>
      <c r="AS377" s="20">
        <v>-434.3</v>
      </c>
      <c r="AT377" s="20">
        <v>-365.79</v>
      </c>
      <c r="AU377" s="20">
        <v>-292.32</v>
      </c>
      <c r="AV377" s="20">
        <v>-182.2</v>
      </c>
      <c r="AW377" s="20">
        <v>-179.19</v>
      </c>
      <c r="AX377" s="20">
        <v>-75.33</v>
      </c>
      <c r="AY377" s="20">
        <v>-33.58</v>
      </c>
      <c r="AZ377" s="20">
        <v>-30.26</v>
      </c>
      <c r="BA377" s="20">
        <v>-28.58</v>
      </c>
      <c r="BB377" s="20">
        <v>-16.100000000000001</v>
      </c>
      <c r="BC377" s="20">
        <v>-27.43</v>
      </c>
      <c r="BD377" s="20">
        <v>-21.61</v>
      </c>
      <c r="BE377" s="20">
        <v>-22.97</v>
      </c>
      <c r="BF377" s="11"/>
      <c r="BG377" s="22"/>
      <c r="BH377" s="11"/>
      <c r="BI377" s="11"/>
      <c r="BJ377" s="11"/>
      <c r="BK377" s="11"/>
      <c r="BL377" s="11"/>
      <c r="BM377" s="11"/>
    </row>
    <row r="378" spans="1:265" x14ac:dyDescent="0.25">
      <c r="A378" s="23" t="s">
        <v>126</v>
      </c>
      <c r="B378" s="29" t="s">
        <v>127</v>
      </c>
      <c r="C378" s="25" t="s">
        <v>268</v>
      </c>
      <c r="D378" s="25" t="s">
        <v>239</v>
      </c>
      <c r="E378" s="25" t="s">
        <v>128</v>
      </c>
      <c r="F378" s="25" t="s">
        <v>18</v>
      </c>
      <c r="G378" s="19" t="s">
        <v>19</v>
      </c>
      <c r="H378" s="20">
        <v>0</v>
      </c>
      <c r="I378" s="20"/>
      <c r="J378" s="20"/>
      <c r="K378" s="20">
        <v>0</v>
      </c>
      <c r="L378" s="20">
        <v>0</v>
      </c>
      <c r="M378" s="20">
        <v>-12</v>
      </c>
      <c r="N378" s="20">
        <v>-14</v>
      </c>
      <c r="O378" s="20">
        <v>-14</v>
      </c>
      <c r="P378" s="20">
        <v>-16</v>
      </c>
      <c r="Q378" s="20">
        <v>-19</v>
      </c>
      <c r="R378" s="20">
        <v>-21</v>
      </c>
      <c r="S378" s="20">
        <v>-25</v>
      </c>
      <c r="T378" s="20">
        <v>-31</v>
      </c>
      <c r="U378" s="20">
        <v>-38</v>
      </c>
      <c r="V378" s="20">
        <v>-44</v>
      </c>
      <c r="W378" s="20">
        <v>-50</v>
      </c>
      <c r="X378" s="20">
        <v>-56</v>
      </c>
      <c r="Y378" s="20">
        <v>-62</v>
      </c>
      <c r="Z378" s="20">
        <v>-37</v>
      </c>
      <c r="AA378" s="20">
        <v>-42</v>
      </c>
      <c r="AB378" s="20">
        <v>-55</v>
      </c>
      <c r="AC378" s="20">
        <v>-64</v>
      </c>
      <c r="AD378" s="20">
        <v>-236.86</v>
      </c>
      <c r="AE378" s="20">
        <v>-81.14</v>
      </c>
      <c r="AF378" s="20">
        <v>-172.7</v>
      </c>
      <c r="AG378" s="20">
        <v>-53.8</v>
      </c>
      <c r="AH378" s="20">
        <v>-523.54</v>
      </c>
      <c r="AI378" s="20">
        <v>0</v>
      </c>
      <c r="AJ378" s="20">
        <v>0</v>
      </c>
      <c r="AK378" s="20">
        <v>0</v>
      </c>
      <c r="AL378" s="20">
        <v>0</v>
      </c>
      <c r="AM378" s="20">
        <v>0</v>
      </c>
      <c r="AN378" s="20">
        <v>0</v>
      </c>
      <c r="AO378" s="20">
        <v>0</v>
      </c>
      <c r="AP378" s="20">
        <v>0</v>
      </c>
      <c r="AQ378" s="20">
        <v>0</v>
      </c>
      <c r="AR378" s="20">
        <v>0</v>
      </c>
      <c r="AS378" s="20">
        <v>0</v>
      </c>
      <c r="AT378" s="20">
        <v>0</v>
      </c>
      <c r="AU378" s="20">
        <v>0</v>
      </c>
      <c r="AV378" s="20">
        <v>0</v>
      </c>
      <c r="AW378" s="20">
        <v>0</v>
      </c>
      <c r="AX378" s="20">
        <v>0</v>
      </c>
      <c r="AY378" s="20">
        <v>0</v>
      </c>
      <c r="AZ378" s="20">
        <v>0</v>
      </c>
      <c r="BA378" s="20">
        <v>0</v>
      </c>
      <c r="BB378" s="20">
        <v>0</v>
      </c>
      <c r="BC378" s="20">
        <v>0</v>
      </c>
      <c r="BD378" s="20">
        <v>0</v>
      </c>
      <c r="BE378" s="20">
        <v>0</v>
      </c>
      <c r="BF378" s="11"/>
      <c r="BG378" s="22"/>
      <c r="BH378" s="11"/>
      <c r="BI378" s="11"/>
      <c r="BJ378" s="11"/>
      <c r="BK378" s="11"/>
      <c r="BL378" s="11"/>
      <c r="BM378" s="11"/>
    </row>
    <row r="379" spans="1:265" x14ac:dyDescent="0.25">
      <c r="A379" s="23" t="s">
        <v>38</v>
      </c>
      <c r="B379" s="29" t="s">
        <v>39</v>
      </c>
      <c r="C379" s="25" t="s">
        <v>268</v>
      </c>
      <c r="D379" s="25" t="s">
        <v>239</v>
      </c>
      <c r="E379" s="25" t="s">
        <v>40</v>
      </c>
      <c r="F379" s="25" t="s">
        <v>18</v>
      </c>
      <c r="G379" s="34" t="s">
        <v>19</v>
      </c>
      <c r="H379" s="20" t="s">
        <v>76</v>
      </c>
      <c r="I379" s="20"/>
      <c r="J379" s="20"/>
      <c r="K379" s="20" t="s">
        <v>76</v>
      </c>
      <c r="L379" s="20" t="s">
        <v>76</v>
      </c>
      <c r="M379" s="20" t="s">
        <v>76</v>
      </c>
      <c r="N379" s="20" t="s">
        <v>76</v>
      </c>
      <c r="O379" s="20" t="s">
        <v>76</v>
      </c>
      <c r="P379" s="20" t="s">
        <v>76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0">
        <v>0</v>
      </c>
      <c r="W379" s="20">
        <v>0</v>
      </c>
      <c r="X379" s="20">
        <v>0</v>
      </c>
      <c r="Y379" s="20">
        <v>0</v>
      </c>
      <c r="Z379" s="20">
        <v>0</v>
      </c>
      <c r="AA379" s="20">
        <v>0</v>
      </c>
      <c r="AB379" s="20">
        <v>0</v>
      </c>
      <c r="AC379" s="20">
        <v>0</v>
      </c>
      <c r="AD379" s="20">
        <v>0</v>
      </c>
      <c r="AE379" s="20">
        <v>0</v>
      </c>
      <c r="AF379" s="20">
        <v>0</v>
      </c>
      <c r="AG379" s="20">
        <v>0</v>
      </c>
      <c r="AH379" s="20">
        <v>0</v>
      </c>
      <c r="AI379" s="20">
        <v>0</v>
      </c>
      <c r="AJ379" s="20">
        <v>0</v>
      </c>
      <c r="AK379" s="20">
        <v>0</v>
      </c>
      <c r="AL379" s="20">
        <v>0</v>
      </c>
      <c r="AM379" s="20">
        <v>0</v>
      </c>
      <c r="AN379" s="20">
        <v>0</v>
      </c>
      <c r="AO379" s="20">
        <v>0</v>
      </c>
      <c r="AP379" s="20">
        <v>0</v>
      </c>
      <c r="AQ379" s="20">
        <v>0</v>
      </c>
      <c r="AR379" s="20">
        <v>0</v>
      </c>
      <c r="AS379" s="20">
        <v>0</v>
      </c>
      <c r="AT379" s="20">
        <v>-2.66</v>
      </c>
      <c r="AU379" s="20">
        <v>-1.58</v>
      </c>
      <c r="AV379" s="20">
        <v>-0.7</v>
      </c>
      <c r="AW379" s="20">
        <v>-1.63</v>
      </c>
      <c r="AX379" s="20">
        <v>-1.1599999999999999</v>
      </c>
      <c r="AY379" s="20">
        <v>-1.55</v>
      </c>
      <c r="AZ379" s="20">
        <v>-3.18</v>
      </c>
      <c r="BA379" s="20">
        <v>-4.2</v>
      </c>
      <c r="BB379" s="20">
        <v>-35.520000000000003</v>
      </c>
      <c r="BC379" s="20">
        <v>-20.67</v>
      </c>
      <c r="BD379" s="20">
        <v>-4.47</v>
      </c>
      <c r="BE379" s="20">
        <v>-5.5</v>
      </c>
      <c r="BF379" s="11"/>
      <c r="BG379" s="22"/>
      <c r="BH379" s="11"/>
      <c r="BI379" s="11"/>
      <c r="BJ379" s="11"/>
      <c r="BK379" s="11"/>
      <c r="BL379" s="11"/>
      <c r="BM379" s="11"/>
    </row>
    <row r="380" spans="1:265" x14ac:dyDescent="0.25">
      <c r="A380" s="23" t="s">
        <v>41</v>
      </c>
      <c r="B380" s="29" t="s">
        <v>42</v>
      </c>
      <c r="C380" s="25" t="s">
        <v>268</v>
      </c>
      <c r="D380" s="25" t="s">
        <v>239</v>
      </c>
      <c r="E380" s="25" t="s">
        <v>43</v>
      </c>
      <c r="F380" s="25" t="s">
        <v>18</v>
      </c>
      <c r="G380" s="19" t="s">
        <v>19</v>
      </c>
      <c r="H380" s="20">
        <v>0</v>
      </c>
      <c r="I380" s="20"/>
      <c r="J380" s="20"/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0">
        <v>0</v>
      </c>
      <c r="W380" s="20">
        <v>0</v>
      </c>
      <c r="X380" s="20">
        <v>0</v>
      </c>
      <c r="Y380" s="20">
        <v>0</v>
      </c>
      <c r="Z380" s="20">
        <v>0</v>
      </c>
      <c r="AA380" s="20">
        <v>0</v>
      </c>
      <c r="AB380" s="20">
        <v>0</v>
      </c>
      <c r="AC380" s="20">
        <v>0</v>
      </c>
      <c r="AD380" s="20">
        <v>0</v>
      </c>
      <c r="AE380" s="20">
        <v>-5.56</v>
      </c>
      <c r="AF380" s="20">
        <v>-10.19</v>
      </c>
      <c r="AG380" s="20">
        <v>0</v>
      </c>
      <c r="AH380" s="20">
        <v>0</v>
      </c>
      <c r="AI380" s="20">
        <v>0</v>
      </c>
      <c r="AJ380" s="20">
        <v>0</v>
      </c>
      <c r="AK380" s="20">
        <v>0</v>
      </c>
      <c r="AL380" s="20">
        <v>0</v>
      </c>
      <c r="AM380" s="20">
        <v>-13.23</v>
      </c>
      <c r="AN380" s="20">
        <v>0</v>
      </c>
      <c r="AO380" s="20">
        <v>0</v>
      </c>
      <c r="AP380" s="20">
        <v>0</v>
      </c>
      <c r="AQ380" s="20">
        <v>-182.13</v>
      </c>
      <c r="AR380" s="20">
        <v>-267.08999999999997</v>
      </c>
      <c r="AS380" s="20">
        <v>-274.98</v>
      </c>
      <c r="AT380" s="20">
        <v>-324.70999999999998</v>
      </c>
      <c r="AU380" s="20">
        <v>-622.57000000000005</v>
      </c>
      <c r="AV380" s="20">
        <v>-764.5</v>
      </c>
      <c r="AW380" s="20">
        <v>-37.950000000000003</v>
      </c>
      <c r="AX380" s="20">
        <v>-6.41</v>
      </c>
      <c r="AY380" s="20">
        <v>-136.22999999999999</v>
      </c>
      <c r="AZ380" s="20">
        <v>-119.15</v>
      </c>
      <c r="BA380" s="20">
        <v>-265.85000000000002</v>
      </c>
      <c r="BB380" s="20">
        <v>-156.37</v>
      </c>
      <c r="BC380" s="20">
        <v>-276.43</v>
      </c>
      <c r="BD380" s="20">
        <v>-246.6</v>
      </c>
      <c r="BE380" s="20">
        <v>-123.69</v>
      </c>
      <c r="BF380" s="11"/>
      <c r="BG380" s="22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11"/>
      <c r="DL380" s="11"/>
      <c r="DM380" s="11"/>
      <c r="DN380" s="11"/>
      <c r="DO380" s="11"/>
      <c r="DP380" s="11"/>
      <c r="DQ380" s="11"/>
      <c r="DR380" s="11"/>
      <c r="DS380" s="11"/>
      <c r="DT380" s="11"/>
      <c r="DU380" s="11"/>
      <c r="DV380" s="11"/>
      <c r="DW380" s="11"/>
      <c r="DX380" s="11"/>
      <c r="DY380" s="11"/>
      <c r="DZ380" s="11"/>
      <c r="EA380" s="11"/>
      <c r="EB380" s="11"/>
      <c r="EC380" s="11"/>
      <c r="ED380" s="11"/>
      <c r="EE380" s="11"/>
      <c r="EF380" s="11"/>
      <c r="EG380" s="11"/>
      <c r="EH380" s="11"/>
      <c r="EI380" s="11"/>
      <c r="EJ380" s="11"/>
      <c r="EK380" s="11"/>
      <c r="EL380" s="11"/>
      <c r="EM380" s="11"/>
      <c r="EN380" s="11"/>
      <c r="EO380" s="11"/>
      <c r="EP380" s="11"/>
      <c r="EQ380" s="11"/>
      <c r="ER380" s="11"/>
      <c r="ES380" s="11"/>
      <c r="ET380" s="11"/>
      <c r="EU380" s="11"/>
      <c r="EV380" s="11"/>
      <c r="EW380" s="11"/>
      <c r="EX380" s="11"/>
      <c r="EY380" s="11"/>
      <c r="EZ380" s="11"/>
      <c r="FA380" s="11"/>
      <c r="FB380" s="11"/>
      <c r="FC380" s="11"/>
      <c r="FD380" s="11"/>
      <c r="FE380" s="11"/>
      <c r="FF380" s="11"/>
      <c r="FG380" s="11"/>
      <c r="FH380" s="11"/>
      <c r="FI380" s="11"/>
      <c r="FJ380" s="11"/>
      <c r="FK380" s="11"/>
      <c r="FL380" s="11"/>
      <c r="FM380" s="11"/>
      <c r="FN380" s="11"/>
      <c r="FO380" s="11"/>
      <c r="FP380" s="11"/>
      <c r="FQ380" s="11"/>
      <c r="FR380" s="11"/>
      <c r="FS380" s="11"/>
      <c r="FT380" s="11"/>
      <c r="FU380" s="11"/>
      <c r="FV380" s="11"/>
      <c r="FW380" s="11"/>
      <c r="FX380" s="11"/>
      <c r="FY380" s="11"/>
      <c r="FZ380" s="11"/>
      <c r="GA380" s="11"/>
      <c r="GB380" s="11"/>
      <c r="GC380" s="11"/>
      <c r="GD380" s="11"/>
      <c r="GE380" s="11"/>
      <c r="GF380" s="11"/>
      <c r="GG380" s="11"/>
      <c r="GH380" s="11"/>
      <c r="GI380" s="11"/>
      <c r="GJ380" s="11"/>
      <c r="GK380" s="11"/>
      <c r="GL380" s="11"/>
      <c r="GM380" s="11"/>
      <c r="GN380" s="11"/>
      <c r="GO380" s="11"/>
      <c r="GP380" s="11"/>
      <c r="GQ380" s="11"/>
      <c r="GR380" s="11"/>
      <c r="GS380" s="11"/>
      <c r="GT380" s="11"/>
      <c r="GU380" s="11"/>
      <c r="GV380" s="11"/>
      <c r="GW380" s="11"/>
      <c r="GX380" s="11"/>
      <c r="GY380" s="11"/>
      <c r="GZ380" s="11"/>
      <c r="HA380" s="11"/>
      <c r="HB380" s="11"/>
      <c r="HC380" s="11"/>
      <c r="HD380" s="11"/>
      <c r="HE380" s="11"/>
      <c r="HF380" s="11"/>
      <c r="HG380" s="11"/>
      <c r="HH380" s="11"/>
      <c r="HI380" s="11"/>
      <c r="HJ380" s="11"/>
      <c r="HK380" s="11"/>
      <c r="HL380" s="11"/>
      <c r="HM380" s="11"/>
      <c r="HN380" s="11"/>
      <c r="HO380" s="11"/>
      <c r="HP380" s="11"/>
      <c r="HQ380" s="11"/>
      <c r="HR380" s="11"/>
      <c r="HS380" s="11"/>
      <c r="HT380" s="11"/>
      <c r="HU380" s="11"/>
      <c r="HV380" s="11"/>
      <c r="HW380" s="11"/>
      <c r="HX380" s="11"/>
      <c r="HY380" s="11"/>
      <c r="HZ380" s="11"/>
      <c r="IA380" s="11"/>
      <c r="IB380" s="11"/>
      <c r="IC380" s="11"/>
      <c r="ID380" s="11"/>
      <c r="IE380" s="11"/>
      <c r="IF380" s="11"/>
      <c r="IG380" s="11"/>
      <c r="IH380" s="11"/>
      <c r="II380" s="11"/>
      <c r="IJ380" s="11"/>
      <c r="IK380" s="11"/>
      <c r="IL380" s="11"/>
      <c r="IM380" s="11"/>
      <c r="IN380" s="11"/>
      <c r="IO380" s="11"/>
      <c r="IP380" s="11"/>
      <c r="IQ380" s="11"/>
      <c r="IR380" s="11"/>
      <c r="IS380" s="11"/>
      <c r="IT380" s="11"/>
      <c r="IU380" s="11"/>
      <c r="IV380" s="11"/>
      <c r="IW380" s="11"/>
      <c r="IX380" s="11"/>
      <c r="IY380" s="11"/>
      <c r="IZ380" s="11"/>
      <c r="JA380" s="11"/>
      <c r="JB380" s="11"/>
      <c r="JC380" s="11"/>
      <c r="JD380" s="11"/>
      <c r="JE380" s="11"/>
    </row>
    <row r="381" spans="1:265" x14ac:dyDescent="0.25">
      <c r="A381" s="23" t="s">
        <v>50</v>
      </c>
      <c r="B381" s="29" t="s">
        <v>51</v>
      </c>
      <c r="C381" s="25" t="s">
        <v>268</v>
      </c>
      <c r="D381" s="25" t="s">
        <v>239</v>
      </c>
      <c r="E381" s="25" t="s">
        <v>52</v>
      </c>
      <c r="F381" s="25" t="s">
        <v>18</v>
      </c>
      <c r="G381" s="19" t="s">
        <v>19</v>
      </c>
      <c r="H381" s="20">
        <v>0</v>
      </c>
      <c r="I381" s="20"/>
      <c r="J381" s="20"/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0">
        <v>0</v>
      </c>
      <c r="W381" s="20">
        <v>0</v>
      </c>
      <c r="X381" s="20">
        <v>0</v>
      </c>
      <c r="Y381" s="20">
        <v>0</v>
      </c>
      <c r="Z381" s="20">
        <v>0</v>
      </c>
      <c r="AA381" s="20">
        <v>-12</v>
      </c>
      <c r="AB381" s="20">
        <v>-12</v>
      </c>
      <c r="AC381" s="20">
        <v>-12</v>
      </c>
      <c r="AD381" s="20">
        <v>-16.170000000000002</v>
      </c>
      <c r="AE381" s="20">
        <v>-16.170000000000002</v>
      </c>
      <c r="AF381" s="20">
        <v>-172.95</v>
      </c>
      <c r="AG381" s="20">
        <v>-65.569999999999993</v>
      </c>
      <c r="AH381" s="20">
        <v>-31.5</v>
      </c>
      <c r="AI381" s="20">
        <v>-36.33</v>
      </c>
      <c r="AJ381" s="20">
        <v>-34.04</v>
      </c>
      <c r="AK381" s="20">
        <v>-34.799999999999997</v>
      </c>
      <c r="AL381" s="20">
        <v>-33.200000000000003</v>
      </c>
      <c r="AM381" s="20">
        <v>-31.45</v>
      </c>
      <c r="AN381" s="20">
        <v>-33.549999999999997</v>
      </c>
      <c r="AO381" s="20">
        <v>-56.68</v>
      </c>
      <c r="AP381" s="20">
        <v>-36.409999999999997</v>
      </c>
      <c r="AQ381" s="20">
        <v>-26.26</v>
      </c>
      <c r="AR381" s="20">
        <v>-23.88</v>
      </c>
      <c r="AS381" s="20">
        <v>-172.08</v>
      </c>
      <c r="AT381" s="20">
        <v>-284.24</v>
      </c>
      <c r="AU381" s="20">
        <v>-144.13</v>
      </c>
      <c r="AV381" s="20">
        <v>-284.25</v>
      </c>
      <c r="AW381" s="20">
        <v>-527.04999999999995</v>
      </c>
      <c r="AX381" s="20">
        <v>-622.32000000000005</v>
      </c>
      <c r="AY381" s="20">
        <v>-434.9</v>
      </c>
      <c r="AZ381" s="20">
        <v>-358.92</v>
      </c>
      <c r="BA381" s="20">
        <v>-247.86</v>
      </c>
      <c r="BB381" s="20">
        <v>-527.86</v>
      </c>
      <c r="BC381" s="20">
        <v>-886.08</v>
      </c>
      <c r="BD381" s="20">
        <v>-1009.43</v>
      </c>
      <c r="BE381" s="20">
        <v>-1130.48</v>
      </c>
      <c r="BF381" s="11"/>
      <c r="BG381" s="22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C381" s="11"/>
      <c r="DD381" s="11"/>
      <c r="DE381" s="11"/>
      <c r="DF381" s="11"/>
      <c r="DG381" s="11"/>
      <c r="DH381" s="11"/>
      <c r="DI381" s="11"/>
      <c r="DJ381" s="11"/>
      <c r="DK381" s="11"/>
      <c r="DL381" s="11"/>
      <c r="DM381" s="11"/>
      <c r="DN381" s="11"/>
      <c r="DO381" s="11"/>
      <c r="DP381" s="11"/>
      <c r="DQ381" s="11"/>
      <c r="DR381" s="11"/>
      <c r="DS381" s="11"/>
      <c r="DT381" s="11"/>
      <c r="DU381" s="11"/>
      <c r="DV381" s="11"/>
      <c r="DW381" s="11"/>
      <c r="DX381" s="11"/>
      <c r="DY381" s="11"/>
      <c r="DZ381" s="11"/>
      <c r="EA381" s="11"/>
      <c r="EB381" s="11"/>
      <c r="EC381" s="11"/>
      <c r="ED381" s="11"/>
      <c r="EE381" s="11"/>
      <c r="EF381" s="11"/>
      <c r="EG381" s="11"/>
      <c r="EH381" s="11"/>
      <c r="EI381" s="11"/>
      <c r="EJ381" s="11"/>
      <c r="EK381" s="11"/>
      <c r="EL381" s="11"/>
      <c r="EM381" s="11"/>
      <c r="EN381" s="11"/>
      <c r="EO381" s="11"/>
      <c r="EP381" s="11"/>
      <c r="EQ381" s="11"/>
      <c r="ER381" s="11"/>
      <c r="ES381" s="11"/>
      <c r="ET381" s="11"/>
      <c r="EU381" s="11"/>
      <c r="EV381" s="11"/>
      <c r="EW381" s="11"/>
      <c r="EX381" s="11"/>
      <c r="EY381" s="11"/>
      <c r="EZ381" s="11"/>
      <c r="FA381" s="11"/>
      <c r="FB381" s="11"/>
      <c r="FC381" s="11"/>
      <c r="FD381" s="11"/>
      <c r="FE381" s="11"/>
      <c r="FF381" s="11"/>
      <c r="FG381" s="11"/>
      <c r="FH381" s="11"/>
      <c r="FI381" s="11"/>
      <c r="FJ381" s="11"/>
      <c r="FK381" s="11"/>
      <c r="FL381" s="11"/>
      <c r="FM381" s="11"/>
      <c r="FN381" s="11"/>
      <c r="FO381" s="11"/>
      <c r="FP381" s="11"/>
      <c r="FQ381" s="11"/>
      <c r="FR381" s="11"/>
      <c r="FS381" s="11"/>
      <c r="FT381" s="11"/>
      <c r="FU381" s="11"/>
      <c r="FV381" s="11"/>
      <c r="FW381" s="11"/>
      <c r="FX381" s="11"/>
      <c r="FY381" s="11"/>
      <c r="FZ381" s="11"/>
      <c r="GA381" s="11"/>
      <c r="GB381" s="11"/>
      <c r="GC381" s="11"/>
      <c r="GD381" s="11"/>
      <c r="GE381" s="11"/>
      <c r="GF381" s="11"/>
      <c r="GG381" s="11"/>
      <c r="GH381" s="11"/>
      <c r="GI381" s="11"/>
      <c r="GJ381" s="11"/>
      <c r="GK381" s="11"/>
      <c r="GL381" s="11"/>
      <c r="GM381" s="11"/>
      <c r="GN381" s="11"/>
      <c r="GO381" s="11"/>
      <c r="GP381" s="11"/>
      <c r="GQ381" s="11"/>
      <c r="GR381" s="11"/>
      <c r="GS381" s="11"/>
      <c r="GT381" s="11"/>
      <c r="GU381" s="11"/>
      <c r="GV381" s="11"/>
      <c r="GW381" s="11"/>
      <c r="GX381" s="11"/>
      <c r="GY381" s="11"/>
      <c r="GZ381" s="11"/>
      <c r="HA381" s="11"/>
      <c r="HB381" s="11"/>
      <c r="HC381" s="11"/>
      <c r="HD381" s="11"/>
      <c r="HE381" s="11"/>
      <c r="HF381" s="11"/>
      <c r="HG381" s="11"/>
      <c r="HH381" s="11"/>
      <c r="HI381" s="11"/>
      <c r="HJ381" s="11"/>
      <c r="HK381" s="11"/>
      <c r="HL381" s="11"/>
      <c r="HM381" s="11"/>
      <c r="HN381" s="11"/>
      <c r="HO381" s="11"/>
      <c r="HP381" s="11"/>
      <c r="HQ381" s="11"/>
      <c r="HR381" s="11"/>
      <c r="HS381" s="11"/>
      <c r="HT381" s="11"/>
      <c r="HU381" s="11"/>
      <c r="HV381" s="11"/>
      <c r="HW381" s="11"/>
      <c r="HX381" s="11"/>
      <c r="HY381" s="11"/>
      <c r="HZ381" s="11"/>
      <c r="IA381" s="11"/>
      <c r="IB381" s="11"/>
      <c r="IC381" s="11"/>
      <c r="ID381" s="11"/>
      <c r="IE381" s="11"/>
      <c r="IF381" s="11"/>
      <c r="IG381" s="11"/>
      <c r="IH381" s="11"/>
      <c r="II381" s="11"/>
      <c r="IJ381" s="11"/>
      <c r="IK381" s="11"/>
      <c r="IL381" s="11"/>
      <c r="IM381" s="11"/>
      <c r="IN381" s="11"/>
      <c r="IO381" s="11"/>
      <c r="IP381" s="11"/>
      <c r="IQ381" s="11"/>
      <c r="IR381" s="11"/>
      <c r="IS381" s="11"/>
      <c r="IT381" s="11"/>
      <c r="IU381" s="11"/>
      <c r="IV381" s="11"/>
      <c r="IW381" s="11"/>
      <c r="IX381" s="11"/>
      <c r="IY381" s="11"/>
      <c r="IZ381" s="11"/>
      <c r="JA381" s="11"/>
      <c r="JB381" s="11"/>
      <c r="JC381" s="11"/>
      <c r="JD381" s="11"/>
      <c r="JE381" s="11"/>
    </row>
    <row r="382" spans="1:265" x14ac:dyDescent="0.25">
      <c r="A382" s="23" t="s">
        <v>53</v>
      </c>
      <c r="B382" s="29" t="s">
        <v>53</v>
      </c>
      <c r="C382" s="25" t="s">
        <v>268</v>
      </c>
      <c r="D382" s="25" t="s">
        <v>239</v>
      </c>
      <c r="E382" s="25" t="s">
        <v>54</v>
      </c>
      <c r="F382" s="25" t="s">
        <v>18</v>
      </c>
      <c r="G382" s="19" t="s">
        <v>19</v>
      </c>
      <c r="H382" s="20">
        <v>0</v>
      </c>
      <c r="I382" s="20"/>
      <c r="J382" s="20"/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0">
        <v>0</v>
      </c>
      <c r="W382" s="20">
        <v>0</v>
      </c>
      <c r="X382" s="20">
        <v>0</v>
      </c>
      <c r="Y382" s="20">
        <v>0</v>
      </c>
      <c r="Z382" s="20">
        <v>-1</v>
      </c>
      <c r="AA382" s="20">
        <v>-3</v>
      </c>
      <c r="AB382" s="20">
        <v>-5</v>
      </c>
      <c r="AC382" s="20">
        <v>-6</v>
      </c>
      <c r="AD382" s="20">
        <v>-2.66</v>
      </c>
      <c r="AE382" s="20">
        <v>-11.58</v>
      </c>
      <c r="AF382" s="20">
        <v>-36.11</v>
      </c>
      <c r="AG382" s="20">
        <v>-57.77</v>
      </c>
      <c r="AH382" s="20">
        <v>-63.02</v>
      </c>
      <c r="AI382" s="20">
        <v>-64.5</v>
      </c>
      <c r="AJ382" s="20">
        <v>-64.709999999999994</v>
      </c>
      <c r="AK382" s="20">
        <v>-61.61</v>
      </c>
      <c r="AL382" s="20">
        <v>-57.55</v>
      </c>
      <c r="AM382" s="20">
        <v>-79.95</v>
      </c>
      <c r="AN382" s="20">
        <v>-76.56</v>
      </c>
      <c r="AO382" s="20">
        <v>-182.37</v>
      </c>
      <c r="AP382" s="20">
        <v>-27.79</v>
      </c>
      <c r="AQ382" s="20">
        <v>-35.520000000000003</v>
      </c>
      <c r="AR382" s="20">
        <v>-17.53</v>
      </c>
      <c r="AS382" s="20">
        <v>-46.02</v>
      </c>
      <c r="AT382" s="20">
        <v>-45.23</v>
      </c>
      <c r="AU382" s="20">
        <v>-30.69</v>
      </c>
      <c r="AV382" s="20">
        <v>-33.44</v>
      </c>
      <c r="AW382" s="20">
        <v>-15.6</v>
      </c>
      <c r="AX382" s="20">
        <v>-55.16</v>
      </c>
      <c r="AY382" s="20">
        <v>-77.34</v>
      </c>
      <c r="AZ382" s="20">
        <v>-75.27</v>
      </c>
      <c r="BA382" s="20">
        <v>-132.18</v>
      </c>
      <c r="BB382" s="20">
        <v>-144.46</v>
      </c>
      <c r="BC382" s="20">
        <v>-166.29</v>
      </c>
      <c r="BD382" s="20">
        <v>-190.28</v>
      </c>
      <c r="BE382" s="20">
        <v>-141.44</v>
      </c>
      <c r="BF382" s="11"/>
      <c r="BG382" s="27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11"/>
      <c r="DL382" s="11"/>
      <c r="DM382" s="11"/>
      <c r="DN382" s="11"/>
      <c r="DO382" s="11"/>
      <c r="DP382" s="11"/>
      <c r="DQ382" s="11"/>
      <c r="DR382" s="11"/>
      <c r="DS382" s="11"/>
      <c r="DT382" s="11"/>
      <c r="DU382" s="11"/>
      <c r="DV382" s="11"/>
      <c r="DW382" s="11"/>
      <c r="DX382" s="11"/>
      <c r="DY382" s="11"/>
      <c r="DZ382" s="11"/>
      <c r="EA382" s="11"/>
      <c r="EB382" s="11"/>
      <c r="EC382" s="11"/>
      <c r="ED382" s="11"/>
      <c r="EE382" s="11"/>
      <c r="EF382" s="11"/>
      <c r="EG382" s="11"/>
      <c r="EH382" s="11"/>
      <c r="EI382" s="11"/>
      <c r="EJ382" s="11"/>
      <c r="EK382" s="11"/>
      <c r="EL382" s="11"/>
      <c r="EM382" s="11"/>
      <c r="EN382" s="11"/>
      <c r="EO382" s="11"/>
      <c r="EP382" s="11"/>
      <c r="EQ382" s="11"/>
      <c r="ER382" s="11"/>
      <c r="ES382" s="11"/>
      <c r="ET382" s="11"/>
      <c r="EU382" s="11"/>
      <c r="EV382" s="11"/>
      <c r="EW382" s="11"/>
      <c r="EX382" s="11"/>
      <c r="EY382" s="11"/>
      <c r="EZ382" s="11"/>
      <c r="FA382" s="11"/>
      <c r="FB382" s="11"/>
      <c r="FC382" s="11"/>
      <c r="FD382" s="11"/>
      <c r="FE382" s="11"/>
      <c r="FF382" s="11"/>
      <c r="FG382" s="11"/>
      <c r="FH382" s="11"/>
      <c r="FI382" s="11"/>
      <c r="FJ382" s="11"/>
      <c r="FK382" s="11"/>
      <c r="FL382" s="11"/>
      <c r="FM382" s="11"/>
      <c r="FN382" s="11"/>
      <c r="FO382" s="11"/>
      <c r="FP382" s="11"/>
      <c r="FQ382" s="11"/>
      <c r="FR382" s="11"/>
      <c r="FS382" s="11"/>
      <c r="FT382" s="11"/>
      <c r="FU382" s="11"/>
      <c r="FV382" s="11"/>
      <c r="FW382" s="11"/>
      <c r="FX382" s="11"/>
      <c r="FY382" s="11"/>
      <c r="FZ382" s="11"/>
      <c r="GA382" s="11"/>
      <c r="GB382" s="11"/>
      <c r="GC382" s="11"/>
      <c r="GD382" s="11"/>
      <c r="GE382" s="11"/>
      <c r="GF382" s="11"/>
      <c r="GG382" s="11"/>
      <c r="GH382" s="11"/>
      <c r="GI382" s="11"/>
      <c r="GJ382" s="11"/>
      <c r="GK382" s="11"/>
      <c r="GL382" s="11"/>
      <c r="GM382" s="11"/>
      <c r="GN382" s="11"/>
      <c r="GO382" s="11"/>
      <c r="GP382" s="11"/>
      <c r="GQ382" s="11"/>
      <c r="GR382" s="11"/>
      <c r="GS382" s="11"/>
      <c r="GT382" s="11"/>
      <c r="GU382" s="11"/>
      <c r="GV382" s="11"/>
      <c r="GW382" s="11"/>
      <c r="GX382" s="11"/>
      <c r="GY382" s="11"/>
      <c r="GZ382" s="11"/>
      <c r="HA382" s="11"/>
      <c r="HB382" s="11"/>
      <c r="HC382" s="11"/>
      <c r="HD382" s="11"/>
      <c r="HE382" s="11"/>
      <c r="HF382" s="11"/>
      <c r="HG382" s="11"/>
      <c r="HH382" s="11"/>
      <c r="HI382" s="11"/>
      <c r="HJ382" s="11"/>
      <c r="HK382" s="11"/>
      <c r="HL382" s="11"/>
      <c r="HM382" s="11"/>
      <c r="HN382" s="11"/>
      <c r="HO382" s="11"/>
      <c r="HP382" s="11"/>
      <c r="HQ382" s="11"/>
      <c r="HR382" s="11"/>
      <c r="HS382" s="11"/>
      <c r="HT382" s="11"/>
      <c r="HU382" s="11"/>
      <c r="HV382" s="11"/>
      <c r="HW382" s="11"/>
      <c r="HX382" s="11"/>
      <c r="HY382" s="11"/>
      <c r="HZ382" s="11"/>
      <c r="IA382" s="11"/>
      <c r="IB382" s="11"/>
      <c r="IC382" s="11"/>
      <c r="ID382" s="11"/>
      <c r="IE382" s="11"/>
      <c r="IF382" s="11"/>
      <c r="IG382" s="11"/>
      <c r="IH382" s="11"/>
      <c r="II382" s="11"/>
      <c r="IJ382" s="11"/>
      <c r="IK382" s="11"/>
      <c r="IL382" s="11"/>
      <c r="IM382" s="11"/>
      <c r="IN382" s="11"/>
      <c r="IO382" s="11"/>
      <c r="IP382" s="11"/>
      <c r="IQ382" s="11"/>
      <c r="IR382" s="11"/>
      <c r="IS382" s="11"/>
      <c r="IT382" s="11"/>
      <c r="IU382" s="11"/>
      <c r="IV382" s="11"/>
      <c r="IW382" s="11"/>
      <c r="IX382" s="11"/>
      <c r="IY382" s="11"/>
      <c r="IZ382" s="11"/>
      <c r="JA382" s="11"/>
      <c r="JB382" s="11"/>
      <c r="JC382" s="11"/>
      <c r="JD382" s="11"/>
      <c r="JE382" s="11"/>
    </row>
    <row r="383" spans="1:265" x14ac:dyDescent="0.25">
      <c r="A383" s="23" t="s">
        <v>171</v>
      </c>
      <c r="B383" s="31" t="s">
        <v>172</v>
      </c>
      <c r="C383" s="25" t="s">
        <v>268</v>
      </c>
      <c r="D383" s="25" t="s">
        <v>239</v>
      </c>
      <c r="E383" s="25" t="s">
        <v>173</v>
      </c>
      <c r="F383" s="25" t="s">
        <v>18</v>
      </c>
      <c r="G383" s="19" t="s">
        <v>19</v>
      </c>
      <c r="H383" s="20">
        <v>0</v>
      </c>
      <c r="I383" s="20"/>
      <c r="J383" s="20"/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0">
        <v>0</v>
      </c>
      <c r="W383" s="20">
        <v>0</v>
      </c>
      <c r="X383" s="20">
        <v>0</v>
      </c>
      <c r="Y383" s="20">
        <v>0</v>
      </c>
      <c r="Z383" s="20">
        <v>0</v>
      </c>
      <c r="AA383" s="20">
        <v>0</v>
      </c>
      <c r="AB383" s="20">
        <v>0</v>
      </c>
      <c r="AC383" s="20">
        <v>0</v>
      </c>
      <c r="AD383" s="20">
        <v>0</v>
      </c>
      <c r="AE383" s="20">
        <v>0</v>
      </c>
      <c r="AF383" s="20">
        <v>0</v>
      </c>
      <c r="AG383" s="20">
        <v>0</v>
      </c>
      <c r="AH383" s="20">
        <v>0</v>
      </c>
      <c r="AI383" s="20">
        <v>0</v>
      </c>
      <c r="AJ383" s="20">
        <v>0</v>
      </c>
      <c r="AK383" s="20">
        <v>0</v>
      </c>
      <c r="AL383" s="20">
        <v>0</v>
      </c>
      <c r="AM383" s="20">
        <v>0</v>
      </c>
      <c r="AN383" s="20">
        <v>0</v>
      </c>
      <c r="AO383" s="20">
        <v>0</v>
      </c>
      <c r="AP383" s="20">
        <v>0</v>
      </c>
      <c r="AQ383" s="20">
        <v>0</v>
      </c>
      <c r="AR383" s="20">
        <v>0</v>
      </c>
      <c r="AS383" s="20">
        <v>0</v>
      </c>
      <c r="AT383" s="20">
        <v>0</v>
      </c>
      <c r="AU383" s="20">
        <v>0</v>
      </c>
      <c r="AV383" s="20">
        <v>0</v>
      </c>
      <c r="AW383" s="20">
        <v>0</v>
      </c>
      <c r="AX383" s="20">
        <v>-0.27</v>
      </c>
      <c r="AY383" s="20">
        <v>-0.36</v>
      </c>
      <c r="AZ383" s="20">
        <v>-0.96</v>
      </c>
      <c r="BA383" s="20">
        <v>-1.59</v>
      </c>
      <c r="BB383" s="20">
        <v>-1.25</v>
      </c>
      <c r="BC383" s="20">
        <v>-3.06</v>
      </c>
      <c r="BD383" s="20">
        <v>-4.1500000000000004</v>
      </c>
      <c r="BE383" s="20">
        <v>-6.4</v>
      </c>
      <c r="BF383" s="11"/>
      <c r="BG383" s="27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11"/>
      <c r="DL383" s="11"/>
      <c r="DM383" s="11"/>
      <c r="DN383" s="11"/>
      <c r="DO383" s="11"/>
      <c r="DP383" s="11"/>
      <c r="DQ383" s="11"/>
      <c r="DR383" s="11"/>
      <c r="DS383" s="11"/>
      <c r="DT383" s="11"/>
      <c r="DU383" s="11"/>
      <c r="DV383" s="11"/>
      <c r="DW383" s="11"/>
      <c r="DX383" s="11"/>
      <c r="DY383" s="11"/>
      <c r="DZ383" s="11"/>
      <c r="EA383" s="11"/>
      <c r="EB383" s="11"/>
      <c r="EC383" s="11"/>
      <c r="ED383" s="11"/>
      <c r="EE383" s="11"/>
      <c r="EF383" s="11"/>
      <c r="EG383" s="11"/>
      <c r="EH383" s="11"/>
      <c r="EI383" s="11"/>
      <c r="EJ383" s="11"/>
      <c r="EK383" s="11"/>
      <c r="EL383" s="11"/>
      <c r="EM383" s="11"/>
      <c r="EN383" s="11"/>
      <c r="EO383" s="11"/>
      <c r="EP383" s="11"/>
      <c r="EQ383" s="11"/>
      <c r="ER383" s="11"/>
      <c r="ES383" s="11"/>
      <c r="ET383" s="11"/>
      <c r="EU383" s="11"/>
      <c r="EV383" s="11"/>
      <c r="EW383" s="11"/>
      <c r="EX383" s="11"/>
      <c r="EY383" s="11"/>
      <c r="EZ383" s="11"/>
      <c r="FA383" s="11"/>
      <c r="FB383" s="11"/>
      <c r="FC383" s="11"/>
      <c r="FD383" s="11"/>
      <c r="FE383" s="11"/>
      <c r="FF383" s="11"/>
      <c r="FG383" s="11"/>
      <c r="FH383" s="11"/>
      <c r="FI383" s="11"/>
      <c r="FJ383" s="11"/>
      <c r="FK383" s="11"/>
      <c r="FL383" s="11"/>
      <c r="FM383" s="11"/>
      <c r="FN383" s="11"/>
      <c r="FO383" s="11"/>
      <c r="FP383" s="11"/>
      <c r="FQ383" s="11"/>
      <c r="FR383" s="11"/>
      <c r="FS383" s="11"/>
      <c r="FT383" s="11"/>
      <c r="FU383" s="11"/>
      <c r="FV383" s="11"/>
      <c r="FW383" s="11"/>
      <c r="FX383" s="11"/>
      <c r="FY383" s="11"/>
      <c r="FZ383" s="11"/>
      <c r="GA383" s="11"/>
      <c r="GB383" s="11"/>
      <c r="GC383" s="11"/>
      <c r="GD383" s="11"/>
      <c r="GE383" s="11"/>
      <c r="GF383" s="11"/>
      <c r="GG383" s="11"/>
      <c r="GH383" s="11"/>
      <c r="GI383" s="11"/>
      <c r="GJ383" s="11"/>
      <c r="GK383" s="11"/>
      <c r="GL383" s="11"/>
      <c r="GM383" s="11"/>
      <c r="GN383" s="11"/>
      <c r="GO383" s="11"/>
      <c r="GP383" s="11"/>
      <c r="GQ383" s="11"/>
      <c r="GR383" s="11"/>
      <c r="GS383" s="11"/>
      <c r="GT383" s="11"/>
      <c r="GU383" s="11"/>
      <c r="GV383" s="11"/>
      <c r="GW383" s="11"/>
      <c r="GX383" s="11"/>
      <c r="GY383" s="11"/>
      <c r="GZ383" s="11"/>
      <c r="HA383" s="11"/>
      <c r="HB383" s="11"/>
      <c r="HC383" s="11"/>
      <c r="HD383" s="11"/>
      <c r="HE383" s="11"/>
      <c r="HF383" s="11"/>
      <c r="HG383" s="11"/>
      <c r="HH383" s="11"/>
      <c r="HI383" s="11"/>
      <c r="HJ383" s="11"/>
      <c r="HK383" s="11"/>
      <c r="HL383" s="11"/>
      <c r="HM383" s="11"/>
      <c r="HN383" s="11"/>
      <c r="HO383" s="11"/>
      <c r="HP383" s="11"/>
      <c r="HQ383" s="11"/>
      <c r="HR383" s="11"/>
      <c r="HS383" s="11"/>
      <c r="HT383" s="11"/>
      <c r="HU383" s="11"/>
      <c r="HV383" s="11"/>
      <c r="HW383" s="11"/>
      <c r="HX383" s="11"/>
      <c r="HY383" s="11"/>
      <c r="HZ383" s="11"/>
      <c r="IA383" s="11"/>
      <c r="IB383" s="11"/>
      <c r="IC383" s="11"/>
      <c r="ID383" s="11"/>
      <c r="IE383" s="11"/>
      <c r="IF383" s="11"/>
      <c r="IG383" s="11"/>
      <c r="IH383" s="11"/>
      <c r="II383" s="11"/>
      <c r="IJ383" s="11"/>
      <c r="IK383" s="11"/>
      <c r="IL383" s="11"/>
      <c r="IM383" s="11"/>
      <c r="IN383" s="11"/>
      <c r="IO383" s="11"/>
      <c r="IP383" s="11"/>
      <c r="IQ383" s="11"/>
      <c r="IR383" s="11"/>
      <c r="IS383" s="11"/>
      <c r="IT383" s="11"/>
      <c r="IU383" s="11"/>
      <c r="IV383" s="11"/>
      <c r="IW383" s="11"/>
      <c r="IX383" s="11"/>
      <c r="IY383" s="11"/>
      <c r="IZ383" s="11"/>
      <c r="JA383" s="11"/>
      <c r="JB383" s="11"/>
      <c r="JC383" s="11"/>
      <c r="JD383" s="11"/>
      <c r="JE383" s="11"/>
    </row>
    <row r="384" spans="1:265" x14ac:dyDescent="0.25">
      <c r="A384" s="23" t="s">
        <v>55</v>
      </c>
      <c r="B384" s="29" t="s">
        <v>56</v>
      </c>
      <c r="C384" s="25" t="s">
        <v>268</v>
      </c>
      <c r="D384" s="25" t="s">
        <v>239</v>
      </c>
      <c r="E384" s="25" t="s">
        <v>57</v>
      </c>
      <c r="F384" s="25" t="s">
        <v>18</v>
      </c>
      <c r="G384" s="19" t="s">
        <v>19</v>
      </c>
      <c r="H384" s="20">
        <v>0</v>
      </c>
      <c r="I384" s="20"/>
      <c r="J384" s="20"/>
      <c r="K384" s="20">
        <v>0</v>
      </c>
      <c r="L384" s="20">
        <v>0</v>
      </c>
      <c r="M384" s="20">
        <v>0</v>
      </c>
      <c r="N384" s="20">
        <v>0</v>
      </c>
      <c r="O384" s="20">
        <v>0</v>
      </c>
      <c r="P384" s="20">
        <v>0</v>
      </c>
      <c r="Q384" s="20">
        <v>0</v>
      </c>
      <c r="R384" s="20">
        <v>0</v>
      </c>
      <c r="S384" s="20">
        <v>0</v>
      </c>
      <c r="T384" s="20">
        <v>0</v>
      </c>
      <c r="U384" s="20">
        <v>0</v>
      </c>
      <c r="V384" s="20">
        <v>0</v>
      </c>
      <c r="W384" s="20">
        <v>0</v>
      </c>
      <c r="X384" s="20">
        <v>0</v>
      </c>
      <c r="Y384" s="20">
        <v>-8.1</v>
      </c>
      <c r="Z384" s="20">
        <v>-183.6</v>
      </c>
      <c r="AA384" s="20">
        <v>-659.7</v>
      </c>
      <c r="AB384" s="20">
        <v>-878.85</v>
      </c>
      <c r="AC384" s="20">
        <v>-1104.3</v>
      </c>
      <c r="AD384" s="20">
        <v>-1111.6500000000001</v>
      </c>
      <c r="AE384" s="20">
        <v>-1366.31</v>
      </c>
      <c r="AF384" s="20">
        <v>-1756.58</v>
      </c>
      <c r="AG384" s="20">
        <v>-1562.88</v>
      </c>
      <c r="AH384" s="20">
        <v>-1865.16</v>
      </c>
      <c r="AI384" s="20">
        <v>-2356.2399999999998</v>
      </c>
      <c r="AJ384" s="20">
        <v>-2840.94</v>
      </c>
      <c r="AK384" s="20">
        <v>-2883.91</v>
      </c>
      <c r="AL384" s="20">
        <v>-3225.79</v>
      </c>
      <c r="AM384" s="20">
        <v>-3479.4</v>
      </c>
      <c r="AN384" s="20">
        <v>-4191.3100000000004</v>
      </c>
      <c r="AO384" s="20">
        <v>-4744.8500000000004</v>
      </c>
      <c r="AP384" s="20">
        <v>-3315.58</v>
      </c>
      <c r="AQ384" s="20">
        <v>-3611.18</v>
      </c>
      <c r="AR384" s="20">
        <v>-3854.75</v>
      </c>
      <c r="AS384" s="20">
        <v>-4282.21</v>
      </c>
      <c r="AT384" s="20">
        <v>-4348.57</v>
      </c>
      <c r="AU384" s="20">
        <v>-4304.03</v>
      </c>
      <c r="AV384" s="20">
        <v>-4291.83</v>
      </c>
      <c r="AW384" s="20">
        <v>-4415.72</v>
      </c>
      <c r="AX384" s="20">
        <v>-4536.26</v>
      </c>
      <c r="AY384" s="20">
        <v>-5096</v>
      </c>
      <c r="AZ384" s="20">
        <v>-5263.35</v>
      </c>
      <c r="BA384" s="20">
        <v>-6241.36</v>
      </c>
      <c r="BB384" s="20">
        <v>-6307.84</v>
      </c>
      <c r="BC384" s="20">
        <v>-6496.13</v>
      </c>
      <c r="BD384" s="20">
        <v>-6190.76</v>
      </c>
      <c r="BE384" s="20">
        <v>-5991.31</v>
      </c>
      <c r="BF384" s="11"/>
      <c r="BG384" s="27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11"/>
      <c r="DL384" s="11"/>
      <c r="DM384" s="11"/>
      <c r="DN384" s="11"/>
      <c r="DO384" s="11"/>
      <c r="DP384" s="11"/>
      <c r="DQ384" s="11"/>
      <c r="DR384" s="11"/>
      <c r="DS384" s="11"/>
      <c r="DT384" s="11"/>
      <c r="DU384" s="11"/>
      <c r="DV384" s="11"/>
      <c r="DW384" s="11"/>
      <c r="DX384" s="11"/>
      <c r="DY384" s="11"/>
      <c r="DZ384" s="11"/>
      <c r="EA384" s="11"/>
      <c r="EB384" s="11"/>
      <c r="EC384" s="11"/>
      <c r="ED384" s="11"/>
      <c r="EE384" s="11"/>
      <c r="EF384" s="11"/>
      <c r="EG384" s="11"/>
      <c r="EH384" s="11"/>
      <c r="EI384" s="11"/>
      <c r="EJ384" s="11"/>
      <c r="EK384" s="11"/>
      <c r="EL384" s="11"/>
      <c r="EM384" s="11"/>
      <c r="EN384" s="11"/>
      <c r="EO384" s="11"/>
      <c r="EP384" s="11"/>
      <c r="EQ384" s="11"/>
      <c r="ER384" s="11"/>
      <c r="ES384" s="11"/>
      <c r="ET384" s="11"/>
      <c r="EU384" s="11"/>
      <c r="EV384" s="11"/>
      <c r="EW384" s="11"/>
      <c r="EX384" s="11"/>
      <c r="EY384" s="11"/>
      <c r="EZ384" s="11"/>
      <c r="FA384" s="11"/>
      <c r="FB384" s="11"/>
      <c r="FC384" s="11"/>
      <c r="FD384" s="11"/>
      <c r="FE384" s="11"/>
      <c r="FF384" s="11"/>
      <c r="FG384" s="11"/>
      <c r="FH384" s="11"/>
      <c r="FI384" s="11"/>
      <c r="FJ384" s="11"/>
      <c r="FK384" s="11"/>
      <c r="FL384" s="11"/>
      <c r="FM384" s="11"/>
      <c r="FN384" s="11"/>
      <c r="FO384" s="11"/>
      <c r="FP384" s="11"/>
      <c r="FQ384" s="11"/>
      <c r="FR384" s="11"/>
      <c r="FS384" s="11"/>
      <c r="FT384" s="11"/>
      <c r="FU384" s="11"/>
      <c r="FV384" s="11"/>
      <c r="FW384" s="11"/>
      <c r="FX384" s="11"/>
      <c r="FY384" s="11"/>
      <c r="FZ384" s="11"/>
      <c r="GA384" s="11"/>
      <c r="GB384" s="11"/>
      <c r="GC384" s="11"/>
      <c r="GD384" s="11"/>
      <c r="GE384" s="11"/>
      <c r="GF384" s="11"/>
      <c r="GG384" s="11"/>
      <c r="GH384" s="11"/>
      <c r="GI384" s="11"/>
      <c r="GJ384" s="11"/>
      <c r="GK384" s="11"/>
      <c r="GL384" s="11"/>
      <c r="GM384" s="11"/>
      <c r="GN384" s="11"/>
      <c r="GO384" s="11"/>
      <c r="GP384" s="11"/>
      <c r="GQ384" s="11"/>
      <c r="GR384" s="11"/>
      <c r="GS384" s="11"/>
      <c r="GT384" s="11"/>
      <c r="GU384" s="11"/>
      <c r="GV384" s="11"/>
      <c r="GW384" s="11"/>
      <c r="GX384" s="11"/>
      <c r="GY384" s="11"/>
      <c r="GZ384" s="11"/>
      <c r="HA384" s="11"/>
      <c r="HB384" s="11"/>
      <c r="HC384" s="11"/>
      <c r="HD384" s="11"/>
      <c r="HE384" s="11"/>
      <c r="HF384" s="11"/>
      <c r="HG384" s="11"/>
      <c r="HH384" s="11"/>
      <c r="HI384" s="11"/>
      <c r="HJ384" s="11"/>
      <c r="HK384" s="11"/>
      <c r="HL384" s="11"/>
      <c r="HM384" s="11"/>
      <c r="HN384" s="11"/>
      <c r="HO384" s="11"/>
      <c r="HP384" s="11"/>
      <c r="HQ384" s="11"/>
      <c r="HR384" s="11"/>
      <c r="HS384" s="11"/>
      <c r="HT384" s="11"/>
      <c r="HU384" s="11"/>
      <c r="HV384" s="11"/>
      <c r="HW384" s="11"/>
      <c r="HX384" s="11"/>
      <c r="HY384" s="11"/>
      <c r="HZ384" s="11"/>
      <c r="IA384" s="11"/>
      <c r="IB384" s="11"/>
      <c r="IC384" s="11"/>
      <c r="ID384" s="11"/>
      <c r="IE384" s="11"/>
      <c r="IF384" s="11"/>
      <c r="IG384" s="11"/>
      <c r="IH384" s="11"/>
      <c r="II384" s="11"/>
      <c r="IJ384" s="11"/>
      <c r="IK384" s="11"/>
      <c r="IL384" s="11"/>
      <c r="IM384" s="11"/>
      <c r="IN384" s="11"/>
      <c r="IO384" s="11"/>
      <c r="IP384" s="11"/>
      <c r="IQ384" s="11"/>
      <c r="IR384" s="11"/>
      <c r="IS384" s="11"/>
      <c r="IT384" s="11"/>
      <c r="IU384" s="11"/>
      <c r="IV384" s="11"/>
      <c r="IW384" s="11"/>
      <c r="IX384" s="11"/>
      <c r="IY384" s="11"/>
      <c r="IZ384" s="11"/>
      <c r="JA384" s="11"/>
      <c r="JB384" s="11"/>
      <c r="JC384" s="11"/>
      <c r="JD384" s="11"/>
      <c r="JE384" s="11"/>
    </row>
    <row r="385" spans="1:265" x14ac:dyDescent="0.25">
      <c r="A385" s="23" t="s">
        <v>58</v>
      </c>
      <c r="B385" s="29" t="s">
        <v>175</v>
      </c>
      <c r="C385" s="25" t="s">
        <v>268</v>
      </c>
      <c r="D385" s="25" t="s">
        <v>239</v>
      </c>
      <c r="E385" s="25" t="s">
        <v>60</v>
      </c>
      <c r="F385" s="25" t="s">
        <v>18</v>
      </c>
      <c r="G385" s="19" t="s">
        <v>19</v>
      </c>
      <c r="H385" s="20">
        <v>0</v>
      </c>
      <c r="I385" s="20"/>
      <c r="J385" s="20"/>
      <c r="K385" s="20">
        <v>0</v>
      </c>
      <c r="L385" s="20">
        <v>0</v>
      </c>
      <c r="M385" s="20">
        <v>0</v>
      </c>
      <c r="N385" s="20">
        <v>0</v>
      </c>
      <c r="O385" s="20">
        <v>0</v>
      </c>
      <c r="P385" s="20">
        <v>0</v>
      </c>
      <c r="Q385" s="20">
        <v>0</v>
      </c>
      <c r="R385" s="20">
        <v>0</v>
      </c>
      <c r="S385" s="20">
        <v>0</v>
      </c>
      <c r="T385" s="20">
        <v>0</v>
      </c>
      <c r="U385" s="20">
        <v>0</v>
      </c>
      <c r="V385" s="20">
        <v>0</v>
      </c>
      <c r="W385" s="20">
        <v>0</v>
      </c>
      <c r="X385" s="20">
        <v>0</v>
      </c>
      <c r="Y385" s="20">
        <v>-9.9</v>
      </c>
      <c r="Z385" s="20">
        <v>-224.4</v>
      </c>
      <c r="AA385" s="20">
        <v>-806.3</v>
      </c>
      <c r="AB385" s="20">
        <v>-1074.1500000000001</v>
      </c>
      <c r="AC385" s="20">
        <v>-1349.7</v>
      </c>
      <c r="AD385" s="20">
        <v>-1358.68</v>
      </c>
      <c r="AE385" s="20">
        <v>-1669.94</v>
      </c>
      <c r="AF385" s="20">
        <v>-2146.94</v>
      </c>
      <c r="AG385" s="20">
        <v>-1910.19</v>
      </c>
      <c r="AH385" s="20">
        <v>-2279.64</v>
      </c>
      <c r="AI385" s="20">
        <v>-2879.85</v>
      </c>
      <c r="AJ385" s="20">
        <v>-3472.26</v>
      </c>
      <c r="AK385" s="20">
        <v>-3524.78</v>
      </c>
      <c r="AL385" s="20">
        <v>-3942.63</v>
      </c>
      <c r="AM385" s="20">
        <v>-4252.6000000000004</v>
      </c>
      <c r="AN385" s="20">
        <v>-5122.72</v>
      </c>
      <c r="AO385" s="20">
        <v>-5799.26</v>
      </c>
      <c r="AP385" s="20">
        <v>-4052.38</v>
      </c>
      <c r="AQ385" s="20">
        <v>-4413.66</v>
      </c>
      <c r="AR385" s="20">
        <v>-4711.3599999999997</v>
      </c>
      <c r="AS385" s="20">
        <v>-5233.82</v>
      </c>
      <c r="AT385" s="20">
        <v>-5314.92</v>
      </c>
      <c r="AU385" s="20">
        <v>-5260.48</v>
      </c>
      <c r="AV385" s="20">
        <v>-5245.58</v>
      </c>
      <c r="AW385" s="20">
        <v>-5396.99</v>
      </c>
      <c r="AX385" s="20">
        <v>-5544.32</v>
      </c>
      <c r="AY385" s="20">
        <v>-6228.45</v>
      </c>
      <c r="AZ385" s="20">
        <v>-6432.99</v>
      </c>
      <c r="BA385" s="20">
        <v>-7628.33</v>
      </c>
      <c r="BB385" s="20">
        <v>-7709.58</v>
      </c>
      <c r="BC385" s="20">
        <v>-7939.72</v>
      </c>
      <c r="BD385" s="20">
        <v>-7566.48</v>
      </c>
      <c r="BE385" s="20">
        <v>-7322.72</v>
      </c>
      <c r="BF385" s="11"/>
      <c r="BG385" s="27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11"/>
      <c r="DL385" s="11"/>
      <c r="DM385" s="11"/>
      <c r="DN385" s="11"/>
      <c r="DO385" s="11"/>
      <c r="DP385" s="11"/>
      <c r="DQ385" s="11"/>
      <c r="DR385" s="11"/>
      <c r="DS385" s="11"/>
      <c r="DT385" s="11"/>
      <c r="DU385" s="11"/>
      <c r="DV385" s="11"/>
      <c r="DW385" s="11"/>
      <c r="DX385" s="11"/>
      <c r="DY385" s="11"/>
      <c r="DZ385" s="11"/>
      <c r="EA385" s="11"/>
      <c r="EB385" s="11"/>
      <c r="EC385" s="11"/>
      <c r="ED385" s="11"/>
      <c r="EE385" s="11"/>
      <c r="EF385" s="11"/>
      <c r="EG385" s="11"/>
      <c r="EH385" s="11"/>
      <c r="EI385" s="11"/>
      <c r="EJ385" s="11"/>
      <c r="EK385" s="11"/>
      <c r="EL385" s="11"/>
      <c r="EM385" s="11"/>
      <c r="EN385" s="11"/>
      <c r="EO385" s="11"/>
      <c r="EP385" s="11"/>
      <c r="EQ385" s="11"/>
      <c r="ER385" s="11"/>
      <c r="ES385" s="11"/>
      <c r="ET385" s="11"/>
      <c r="EU385" s="11"/>
      <c r="EV385" s="11"/>
      <c r="EW385" s="11"/>
      <c r="EX385" s="11"/>
      <c r="EY385" s="11"/>
      <c r="EZ385" s="11"/>
      <c r="FA385" s="11"/>
      <c r="FB385" s="11"/>
      <c r="FC385" s="11"/>
      <c r="FD385" s="11"/>
      <c r="FE385" s="11"/>
      <c r="FF385" s="11"/>
      <c r="FG385" s="11"/>
      <c r="FH385" s="11"/>
      <c r="FI385" s="11"/>
      <c r="FJ385" s="11"/>
      <c r="FK385" s="11"/>
      <c r="FL385" s="11"/>
      <c r="FM385" s="11"/>
      <c r="FN385" s="11"/>
      <c r="FO385" s="11"/>
      <c r="FP385" s="11"/>
      <c r="FQ385" s="11"/>
      <c r="FR385" s="11"/>
      <c r="FS385" s="11"/>
      <c r="FT385" s="11"/>
      <c r="FU385" s="11"/>
      <c r="FV385" s="11"/>
      <c r="FW385" s="11"/>
      <c r="FX385" s="11"/>
      <c r="FY385" s="11"/>
      <c r="FZ385" s="11"/>
      <c r="GA385" s="11"/>
      <c r="GB385" s="11"/>
      <c r="GC385" s="11"/>
      <c r="GD385" s="11"/>
      <c r="GE385" s="11"/>
      <c r="GF385" s="11"/>
      <c r="GG385" s="11"/>
      <c r="GH385" s="11"/>
      <c r="GI385" s="11"/>
      <c r="GJ385" s="11"/>
      <c r="GK385" s="11"/>
      <c r="GL385" s="11"/>
      <c r="GM385" s="11"/>
      <c r="GN385" s="11"/>
      <c r="GO385" s="11"/>
      <c r="GP385" s="11"/>
      <c r="GQ385" s="11"/>
      <c r="GR385" s="11"/>
      <c r="GS385" s="11"/>
      <c r="GT385" s="11"/>
      <c r="GU385" s="11"/>
      <c r="GV385" s="11"/>
      <c r="GW385" s="11"/>
      <c r="GX385" s="11"/>
      <c r="GY385" s="11"/>
      <c r="GZ385" s="11"/>
      <c r="HA385" s="11"/>
      <c r="HB385" s="11"/>
      <c r="HC385" s="11"/>
      <c r="HD385" s="11"/>
      <c r="HE385" s="11"/>
      <c r="HF385" s="11"/>
      <c r="HG385" s="11"/>
      <c r="HH385" s="11"/>
      <c r="HI385" s="11"/>
      <c r="HJ385" s="11"/>
      <c r="HK385" s="11"/>
      <c r="HL385" s="11"/>
      <c r="HM385" s="11"/>
      <c r="HN385" s="11"/>
      <c r="HO385" s="11"/>
      <c r="HP385" s="11"/>
      <c r="HQ385" s="11"/>
      <c r="HR385" s="11"/>
      <c r="HS385" s="11"/>
      <c r="HT385" s="11"/>
      <c r="HU385" s="11"/>
      <c r="HV385" s="11"/>
      <c r="HW385" s="11"/>
      <c r="HX385" s="11"/>
      <c r="HY385" s="11"/>
      <c r="HZ385" s="11"/>
      <c r="IA385" s="11"/>
      <c r="IB385" s="11"/>
      <c r="IC385" s="11"/>
      <c r="ID385" s="11"/>
      <c r="IE385" s="11"/>
      <c r="IF385" s="11"/>
      <c r="IG385" s="11"/>
      <c r="IH385" s="11"/>
      <c r="II385" s="11"/>
      <c r="IJ385" s="11"/>
      <c r="IK385" s="11"/>
      <c r="IL385" s="11"/>
      <c r="IM385" s="11"/>
      <c r="IN385" s="11"/>
      <c r="IO385" s="11"/>
      <c r="IP385" s="11"/>
      <c r="IQ385" s="11"/>
      <c r="IR385" s="11"/>
      <c r="IS385" s="11"/>
      <c r="IT385" s="11"/>
      <c r="IU385" s="11"/>
      <c r="IV385" s="11"/>
      <c r="IW385" s="11"/>
      <c r="IX385" s="11"/>
      <c r="IY385" s="11"/>
      <c r="IZ385" s="11"/>
      <c r="JA385" s="11"/>
      <c r="JB385" s="11"/>
      <c r="JC385" s="11"/>
      <c r="JD385" s="11"/>
      <c r="JE385" s="11"/>
    </row>
    <row r="386" spans="1:265" x14ac:dyDescent="0.25">
      <c r="A386" s="16" t="s">
        <v>241</v>
      </c>
      <c r="B386" s="29" t="s">
        <v>242</v>
      </c>
      <c r="C386" s="18"/>
      <c r="D386" s="18"/>
      <c r="E386" s="18"/>
      <c r="F386" s="18"/>
      <c r="G386" s="19"/>
      <c r="H386" s="20" t="s">
        <v>76</v>
      </c>
      <c r="I386" s="20"/>
      <c r="J386" s="20"/>
      <c r="K386" s="20" t="s">
        <v>76</v>
      </c>
      <c r="L386" s="20" t="s">
        <v>76</v>
      </c>
      <c r="M386" s="20" t="s">
        <v>76</v>
      </c>
      <c r="N386" s="20" t="s">
        <v>76</v>
      </c>
      <c r="O386" s="20" t="s">
        <v>76</v>
      </c>
      <c r="P386" s="20" t="s">
        <v>76</v>
      </c>
      <c r="Q386" s="20" t="s">
        <v>76</v>
      </c>
      <c r="R386" s="20" t="s">
        <v>76</v>
      </c>
      <c r="S386" s="20" t="s">
        <v>76</v>
      </c>
      <c r="T386" s="20" t="s">
        <v>76</v>
      </c>
      <c r="U386" s="20" t="s">
        <v>76</v>
      </c>
      <c r="V386" s="20" t="s">
        <v>76</v>
      </c>
      <c r="W386" s="20" t="s">
        <v>76</v>
      </c>
      <c r="X386" s="20" t="s">
        <v>76</v>
      </c>
      <c r="Y386" s="20" t="s">
        <v>76</v>
      </c>
      <c r="Z386" s="20" t="s">
        <v>76</v>
      </c>
      <c r="AA386" s="20" t="s">
        <v>76</v>
      </c>
      <c r="AB386" s="20" t="s">
        <v>76</v>
      </c>
      <c r="AC386" s="20" t="s">
        <v>76</v>
      </c>
      <c r="AD386" s="20" t="s">
        <v>76</v>
      </c>
      <c r="AE386" s="20" t="s">
        <v>76</v>
      </c>
      <c r="AF386" s="20" t="s">
        <v>76</v>
      </c>
      <c r="AG386" s="20" t="s">
        <v>76</v>
      </c>
      <c r="AH386" s="20" t="s">
        <v>76</v>
      </c>
      <c r="AI386" s="20" t="s">
        <v>76</v>
      </c>
      <c r="AJ386" s="20" t="s">
        <v>76</v>
      </c>
      <c r="AK386" s="20" t="s">
        <v>76</v>
      </c>
      <c r="AL386" s="20" t="s">
        <v>76</v>
      </c>
      <c r="AM386" s="20" t="s">
        <v>76</v>
      </c>
      <c r="AN386" s="20" t="s">
        <v>76</v>
      </c>
      <c r="AO386" s="20" t="s">
        <v>76</v>
      </c>
      <c r="AP386" s="20" t="s">
        <v>76</v>
      </c>
      <c r="AQ386" s="20" t="s">
        <v>76</v>
      </c>
      <c r="AR386" s="20" t="s">
        <v>76</v>
      </c>
      <c r="AS386" s="20" t="s">
        <v>76</v>
      </c>
      <c r="AT386" s="20" t="s">
        <v>76</v>
      </c>
      <c r="AU386" s="20" t="s">
        <v>76</v>
      </c>
      <c r="AV386" s="20" t="s">
        <v>76</v>
      </c>
      <c r="AW386" s="20" t="s">
        <v>76</v>
      </c>
      <c r="AX386" s="20" t="s">
        <v>76</v>
      </c>
      <c r="AY386" s="20" t="s">
        <v>76</v>
      </c>
      <c r="AZ386" s="20" t="s">
        <v>76</v>
      </c>
      <c r="BA386" s="20" t="s">
        <v>76</v>
      </c>
      <c r="BB386" s="20" t="s">
        <v>76</v>
      </c>
      <c r="BC386" s="20" t="s">
        <v>76</v>
      </c>
      <c r="BD386" s="20" t="s">
        <v>76</v>
      </c>
      <c r="BE386" s="20" t="s">
        <v>76</v>
      </c>
      <c r="BF386" s="11"/>
      <c r="BG386" s="22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11"/>
      <c r="DL386" s="11"/>
      <c r="DM386" s="11"/>
      <c r="DN386" s="11"/>
      <c r="DO386" s="11"/>
      <c r="DP386" s="11"/>
      <c r="DQ386" s="11"/>
      <c r="DR386" s="11"/>
      <c r="DS386" s="11"/>
      <c r="DT386" s="11"/>
      <c r="DU386" s="11"/>
      <c r="DV386" s="11"/>
      <c r="DW386" s="11"/>
      <c r="DX386" s="11"/>
      <c r="DY386" s="11"/>
      <c r="DZ386" s="11"/>
      <c r="EA386" s="11"/>
      <c r="EB386" s="11"/>
      <c r="EC386" s="11"/>
      <c r="ED386" s="11"/>
      <c r="EE386" s="11"/>
      <c r="EF386" s="11"/>
      <c r="EG386" s="11"/>
      <c r="EH386" s="11"/>
      <c r="EI386" s="11"/>
      <c r="EJ386" s="11"/>
      <c r="EK386" s="11"/>
      <c r="EL386" s="11"/>
      <c r="EM386" s="11"/>
      <c r="EN386" s="11"/>
      <c r="EO386" s="11"/>
      <c r="EP386" s="11"/>
      <c r="EQ386" s="11"/>
      <c r="ER386" s="11"/>
      <c r="ES386" s="11"/>
      <c r="ET386" s="11"/>
      <c r="EU386" s="11"/>
      <c r="EV386" s="11"/>
      <c r="EW386" s="11"/>
      <c r="EX386" s="11"/>
      <c r="EY386" s="11"/>
      <c r="EZ386" s="11"/>
      <c r="FA386" s="11"/>
      <c r="FB386" s="11"/>
      <c r="FC386" s="11"/>
      <c r="FD386" s="11"/>
      <c r="FE386" s="11"/>
      <c r="FF386" s="11"/>
      <c r="FG386" s="11"/>
      <c r="FH386" s="11"/>
      <c r="FI386" s="11"/>
      <c r="FJ386" s="11"/>
      <c r="FK386" s="11"/>
      <c r="FL386" s="11"/>
      <c r="FM386" s="11"/>
      <c r="FN386" s="11"/>
      <c r="FO386" s="11"/>
      <c r="FP386" s="11"/>
      <c r="FQ386" s="11"/>
      <c r="FR386" s="11"/>
      <c r="FS386" s="11"/>
      <c r="FT386" s="11"/>
      <c r="FU386" s="11"/>
      <c r="FV386" s="11"/>
      <c r="FW386" s="11"/>
      <c r="FX386" s="11"/>
      <c r="FY386" s="11"/>
      <c r="FZ386" s="11"/>
      <c r="GA386" s="11"/>
      <c r="GB386" s="11"/>
      <c r="GC386" s="11"/>
      <c r="GD386" s="11"/>
      <c r="GE386" s="11"/>
      <c r="GF386" s="11"/>
      <c r="GG386" s="11"/>
      <c r="GH386" s="11"/>
      <c r="GI386" s="11"/>
      <c r="GJ386" s="11"/>
      <c r="GK386" s="11"/>
      <c r="GL386" s="11"/>
      <c r="GM386" s="11"/>
      <c r="GN386" s="11"/>
      <c r="GO386" s="11"/>
      <c r="GP386" s="11"/>
      <c r="GQ386" s="11"/>
      <c r="GR386" s="11"/>
      <c r="GS386" s="11"/>
      <c r="GT386" s="11"/>
      <c r="GU386" s="11"/>
      <c r="GV386" s="11"/>
      <c r="GW386" s="11"/>
      <c r="GX386" s="11"/>
      <c r="GY386" s="11"/>
      <c r="GZ386" s="11"/>
      <c r="HA386" s="11"/>
      <c r="HB386" s="11"/>
      <c r="HC386" s="11"/>
      <c r="HD386" s="11"/>
      <c r="HE386" s="11"/>
      <c r="HF386" s="11"/>
      <c r="HG386" s="11"/>
      <c r="HH386" s="11"/>
      <c r="HI386" s="11"/>
      <c r="HJ386" s="11"/>
      <c r="HK386" s="11"/>
      <c r="HL386" s="11"/>
      <c r="HM386" s="11"/>
      <c r="HN386" s="11"/>
      <c r="HO386" s="11"/>
      <c r="HP386" s="11"/>
      <c r="HQ386" s="11"/>
      <c r="HR386" s="11"/>
      <c r="HS386" s="11"/>
      <c r="HT386" s="11"/>
      <c r="HU386" s="11"/>
      <c r="HV386" s="11"/>
      <c r="HW386" s="11"/>
      <c r="HX386" s="11"/>
      <c r="HY386" s="11"/>
      <c r="HZ386" s="11"/>
      <c r="IA386" s="11"/>
      <c r="IB386" s="11"/>
      <c r="IC386" s="11"/>
      <c r="ID386" s="11"/>
      <c r="IE386" s="11"/>
      <c r="IF386" s="11"/>
      <c r="IG386" s="11"/>
      <c r="IH386" s="11"/>
      <c r="II386" s="11"/>
      <c r="IJ386" s="11"/>
      <c r="IK386" s="11"/>
      <c r="IL386" s="11"/>
      <c r="IM386" s="11"/>
      <c r="IN386" s="11"/>
      <c r="IO386" s="11"/>
      <c r="IP386" s="11"/>
      <c r="IQ386" s="11"/>
      <c r="IR386" s="11"/>
      <c r="IS386" s="11"/>
      <c r="IT386" s="11"/>
      <c r="IU386" s="11"/>
      <c r="IV386" s="11"/>
      <c r="IW386" s="11"/>
      <c r="IX386" s="11"/>
      <c r="IY386" s="11"/>
      <c r="IZ386" s="11"/>
      <c r="JA386" s="11"/>
      <c r="JB386" s="11"/>
      <c r="JC386" s="11"/>
      <c r="JD386" s="11"/>
      <c r="JE386" s="11"/>
    </row>
    <row r="387" spans="1:265" x14ac:dyDescent="0.25">
      <c r="A387" s="23" t="s">
        <v>136</v>
      </c>
      <c r="B387" s="29" t="s">
        <v>244</v>
      </c>
      <c r="C387" s="25" t="s">
        <v>268</v>
      </c>
      <c r="D387" s="25" t="s">
        <v>204</v>
      </c>
      <c r="E387" s="25" t="s">
        <v>138</v>
      </c>
      <c r="F387" s="25" t="s">
        <v>18</v>
      </c>
      <c r="G387" s="19" t="s">
        <v>19</v>
      </c>
      <c r="H387" s="20">
        <v>1201.25</v>
      </c>
      <c r="I387" s="20"/>
      <c r="J387" s="20"/>
      <c r="K387" s="20">
        <v>1201</v>
      </c>
      <c r="L387" s="20">
        <v>1241</v>
      </c>
      <c r="M387" s="20">
        <v>1278</v>
      </c>
      <c r="N387" s="20">
        <v>1316</v>
      </c>
      <c r="O387" s="20">
        <v>1219</v>
      </c>
      <c r="P387" s="20">
        <v>1118</v>
      </c>
      <c r="Q387" s="20">
        <v>1148</v>
      </c>
      <c r="R387" s="20">
        <v>1174</v>
      </c>
      <c r="S387" s="20">
        <v>1202</v>
      </c>
      <c r="T387" s="20">
        <v>1239</v>
      </c>
      <c r="U387" s="20">
        <v>1275</v>
      </c>
      <c r="V387" s="20">
        <v>1324</v>
      </c>
      <c r="W387" s="20">
        <v>1375</v>
      </c>
      <c r="X387" s="20">
        <v>1650</v>
      </c>
      <c r="Y387" s="20">
        <v>1852</v>
      </c>
      <c r="Z387" s="20">
        <v>2099</v>
      </c>
      <c r="AA387" s="20">
        <v>2260</v>
      </c>
      <c r="AB387" s="20">
        <v>2673</v>
      </c>
      <c r="AC387" s="20">
        <v>2898</v>
      </c>
      <c r="AD387" s="20">
        <v>3524.83</v>
      </c>
      <c r="AE387" s="20">
        <v>4418.9399999999996</v>
      </c>
      <c r="AF387" s="20">
        <v>6116.86</v>
      </c>
      <c r="AG387" s="20">
        <v>6891.49</v>
      </c>
      <c r="AH387" s="20">
        <v>8029.81</v>
      </c>
      <c r="AI387" s="20">
        <v>9699.4599999999991</v>
      </c>
      <c r="AJ387" s="20">
        <v>10158.49</v>
      </c>
      <c r="AK387" s="20">
        <v>9549.16</v>
      </c>
      <c r="AL387" s="20">
        <v>9584.66</v>
      </c>
      <c r="AM387" s="20">
        <v>9926.4</v>
      </c>
      <c r="AN387" s="20">
        <v>9834.2900000000009</v>
      </c>
      <c r="AO387" s="20">
        <v>10328.49</v>
      </c>
      <c r="AP387" s="20">
        <v>9265.99</v>
      </c>
      <c r="AQ387" s="20">
        <v>8477.32</v>
      </c>
      <c r="AR387" s="20">
        <v>8254.2900000000009</v>
      </c>
      <c r="AS387" s="20">
        <v>7549.34</v>
      </c>
      <c r="AT387" s="20">
        <v>8197.1200000000008</v>
      </c>
      <c r="AU387" s="20">
        <v>7721.87</v>
      </c>
      <c r="AV387" s="20">
        <v>6987.46</v>
      </c>
      <c r="AW387" s="20">
        <v>6873.23</v>
      </c>
      <c r="AX387" s="20">
        <v>7221.1</v>
      </c>
      <c r="AY387" s="20">
        <v>7855.21</v>
      </c>
      <c r="AZ387" s="20">
        <v>7309.36</v>
      </c>
      <c r="BA387" s="20">
        <v>7482.05</v>
      </c>
      <c r="BB387" s="20">
        <v>7715.41</v>
      </c>
      <c r="BC387" s="20">
        <v>8057.52</v>
      </c>
      <c r="BD387" s="20">
        <v>8053.07</v>
      </c>
      <c r="BE387" s="20">
        <v>8111.42</v>
      </c>
      <c r="BF387" s="11"/>
      <c r="BG387" s="22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11"/>
      <c r="DL387" s="11"/>
      <c r="DM387" s="11"/>
      <c r="DN387" s="11"/>
      <c r="DO387" s="11"/>
      <c r="DP387" s="11"/>
      <c r="DQ387" s="11"/>
      <c r="DR387" s="11"/>
      <c r="DS387" s="11"/>
      <c r="DT387" s="11"/>
      <c r="DU387" s="11"/>
      <c r="DV387" s="11"/>
      <c r="DW387" s="11"/>
      <c r="DX387" s="11"/>
      <c r="DY387" s="11"/>
      <c r="DZ387" s="11"/>
      <c r="EA387" s="11"/>
      <c r="EB387" s="11"/>
      <c r="EC387" s="11"/>
      <c r="ED387" s="11"/>
      <c r="EE387" s="11"/>
      <c r="EF387" s="11"/>
      <c r="EG387" s="11"/>
      <c r="EH387" s="11"/>
      <c r="EI387" s="11"/>
      <c r="EJ387" s="11"/>
      <c r="EK387" s="11"/>
      <c r="EL387" s="11"/>
      <c r="EM387" s="11"/>
      <c r="EN387" s="11"/>
      <c r="EO387" s="11"/>
      <c r="EP387" s="11"/>
      <c r="EQ387" s="11"/>
      <c r="ER387" s="11"/>
      <c r="ES387" s="11"/>
      <c r="ET387" s="11"/>
      <c r="EU387" s="11"/>
      <c r="EV387" s="11"/>
      <c r="EW387" s="11"/>
      <c r="EX387" s="11"/>
      <c r="EY387" s="11"/>
      <c r="EZ387" s="11"/>
      <c r="FA387" s="11"/>
      <c r="FB387" s="11"/>
      <c r="FC387" s="11"/>
      <c r="FD387" s="11"/>
      <c r="FE387" s="11"/>
      <c r="FF387" s="11"/>
      <c r="FG387" s="11"/>
      <c r="FH387" s="11"/>
      <c r="FI387" s="11"/>
      <c r="FJ387" s="11"/>
      <c r="FK387" s="11"/>
      <c r="FL387" s="11"/>
      <c r="FM387" s="11"/>
      <c r="FN387" s="11"/>
      <c r="FO387" s="11"/>
      <c r="FP387" s="11"/>
      <c r="FQ387" s="11"/>
      <c r="FR387" s="11"/>
      <c r="FS387" s="11"/>
      <c r="FT387" s="11"/>
      <c r="FU387" s="11"/>
      <c r="FV387" s="11"/>
      <c r="FW387" s="11"/>
      <c r="FX387" s="11"/>
      <c r="FY387" s="11"/>
      <c r="FZ387" s="11"/>
      <c r="GA387" s="11"/>
      <c r="GB387" s="11"/>
      <c r="GC387" s="11"/>
      <c r="GD387" s="11"/>
      <c r="GE387" s="11"/>
      <c r="GF387" s="11"/>
      <c r="GG387" s="11"/>
      <c r="GH387" s="11"/>
      <c r="GI387" s="11"/>
      <c r="GJ387" s="11"/>
      <c r="GK387" s="11"/>
      <c r="GL387" s="11"/>
      <c r="GM387" s="11"/>
      <c r="GN387" s="11"/>
      <c r="GO387" s="11"/>
      <c r="GP387" s="11"/>
      <c r="GQ387" s="11"/>
      <c r="GR387" s="11"/>
      <c r="GS387" s="11"/>
      <c r="GT387" s="11"/>
      <c r="GU387" s="11"/>
      <c r="GV387" s="11"/>
      <c r="GW387" s="11"/>
      <c r="GX387" s="11"/>
      <c r="GY387" s="11"/>
      <c r="GZ387" s="11"/>
      <c r="HA387" s="11"/>
      <c r="HB387" s="11"/>
      <c r="HC387" s="11"/>
      <c r="HD387" s="11"/>
      <c r="HE387" s="11"/>
      <c r="HF387" s="11"/>
      <c r="HG387" s="11"/>
      <c r="HH387" s="11"/>
      <c r="HI387" s="11"/>
      <c r="HJ387" s="11"/>
      <c r="HK387" s="11"/>
      <c r="HL387" s="11"/>
      <c r="HM387" s="11"/>
      <c r="HN387" s="11"/>
      <c r="HO387" s="11"/>
      <c r="HP387" s="11"/>
      <c r="HQ387" s="11"/>
      <c r="HR387" s="11"/>
      <c r="HS387" s="11"/>
      <c r="HT387" s="11"/>
      <c r="HU387" s="11"/>
      <c r="HV387" s="11"/>
      <c r="HW387" s="11"/>
      <c r="HX387" s="11"/>
      <c r="HY387" s="11"/>
      <c r="HZ387" s="11"/>
      <c r="IA387" s="11"/>
      <c r="IB387" s="11"/>
      <c r="IC387" s="11"/>
      <c r="ID387" s="11"/>
      <c r="IE387" s="11"/>
      <c r="IF387" s="11"/>
      <c r="IG387" s="11"/>
      <c r="IH387" s="11"/>
      <c r="II387" s="11"/>
      <c r="IJ387" s="11"/>
      <c r="IK387" s="11"/>
      <c r="IL387" s="11"/>
      <c r="IM387" s="11"/>
      <c r="IN387" s="11"/>
      <c r="IO387" s="11"/>
      <c r="IP387" s="11"/>
      <c r="IQ387" s="11"/>
      <c r="IR387" s="11"/>
      <c r="IS387" s="11"/>
      <c r="IT387" s="11"/>
      <c r="IU387" s="11"/>
      <c r="IV387" s="11"/>
      <c r="IW387" s="11"/>
      <c r="IX387" s="11"/>
      <c r="IY387" s="11"/>
      <c r="IZ387" s="11"/>
      <c r="JA387" s="11"/>
      <c r="JB387" s="11"/>
      <c r="JC387" s="11"/>
      <c r="JD387" s="11"/>
      <c r="JE387" s="11"/>
    </row>
    <row r="388" spans="1:265" x14ac:dyDescent="0.25">
      <c r="A388" s="23" t="s">
        <v>139</v>
      </c>
      <c r="B388" s="29" t="s">
        <v>246</v>
      </c>
      <c r="C388" s="25" t="s">
        <v>268</v>
      </c>
      <c r="D388" s="25" t="s">
        <v>247</v>
      </c>
      <c r="E388" s="25" t="s">
        <v>141</v>
      </c>
      <c r="F388" s="25" t="s">
        <v>18</v>
      </c>
      <c r="G388" s="19" t="s">
        <v>19</v>
      </c>
      <c r="H388" s="20">
        <v>19.04</v>
      </c>
      <c r="I388" s="20"/>
      <c r="J388" s="20"/>
      <c r="K388" s="20">
        <v>56</v>
      </c>
      <c r="L388" s="20">
        <v>74</v>
      </c>
      <c r="M388" s="20">
        <v>92</v>
      </c>
      <c r="N388" s="20">
        <v>112</v>
      </c>
      <c r="O388" s="20">
        <v>112</v>
      </c>
      <c r="P388" s="20">
        <v>130</v>
      </c>
      <c r="Q388" s="20">
        <v>150</v>
      </c>
      <c r="R388" s="20">
        <v>170</v>
      </c>
      <c r="S388" s="20">
        <v>200</v>
      </c>
      <c r="T388" s="20">
        <v>225</v>
      </c>
      <c r="U388" s="20">
        <v>250</v>
      </c>
      <c r="V388" s="20">
        <v>275</v>
      </c>
      <c r="W388" s="20">
        <v>300</v>
      </c>
      <c r="X388" s="20">
        <v>350</v>
      </c>
      <c r="Y388" s="20">
        <v>395</v>
      </c>
      <c r="Z388" s="20">
        <v>694</v>
      </c>
      <c r="AA388" s="20">
        <v>1944</v>
      </c>
      <c r="AB388" s="20">
        <v>2523</v>
      </c>
      <c r="AC388" s="20">
        <v>3116</v>
      </c>
      <c r="AD388" s="20">
        <v>3620.17</v>
      </c>
      <c r="AE388" s="20">
        <v>3856.66</v>
      </c>
      <c r="AF388" s="20">
        <v>5122.16</v>
      </c>
      <c r="AG388" s="20">
        <v>4774.45</v>
      </c>
      <c r="AH388" s="20">
        <v>5880.5</v>
      </c>
      <c r="AI388" s="20">
        <v>7049.16</v>
      </c>
      <c r="AJ388" s="20">
        <v>8374.59</v>
      </c>
      <c r="AK388" s="20">
        <v>8482.32</v>
      </c>
      <c r="AL388" s="20">
        <v>9462.65</v>
      </c>
      <c r="AM388" s="20">
        <v>10543.03</v>
      </c>
      <c r="AN388" s="20">
        <v>12212</v>
      </c>
      <c r="AO388" s="20">
        <v>14884.2</v>
      </c>
      <c r="AP388" s="20">
        <v>15325.13</v>
      </c>
      <c r="AQ388" s="20">
        <v>16049.9</v>
      </c>
      <c r="AR388" s="20">
        <v>17015.54</v>
      </c>
      <c r="AS388" s="20">
        <v>17154.37</v>
      </c>
      <c r="AT388" s="20">
        <v>17625.04</v>
      </c>
      <c r="AU388" s="20">
        <v>17916.7</v>
      </c>
      <c r="AV388" s="20">
        <v>18114.34</v>
      </c>
      <c r="AW388" s="20">
        <v>17727.38</v>
      </c>
      <c r="AX388" s="20">
        <v>19162.7</v>
      </c>
      <c r="AY388" s="20">
        <v>21589.19</v>
      </c>
      <c r="AZ388" s="20">
        <v>21463.68</v>
      </c>
      <c r="BA388" s="20">
        <v>22741.27</v>
      </c>
      <c r="BB388" s="20">
        <v>23597.16</v>
      </c>
      <c r="BC388" s="20">
        <v>25559.75</v>
      </c>
      <c r="BD388" s="20">
        <v>26810.62</v>
      </c>
      <c r="BE388" s="20">
        <v>25593.21</v>
      </c>
      <c r="BF388" s="11"/>
      <c r="BG388" s="22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11"/>
      <c r="DL388" s="11"/>
      <c r="DM388" s="11"/>
      <c r="DN388" s="11"/>
      <c r="DO388" s="11"/>
      <c r="DP388" s="11"/>
      <c r="DQ388" s="11"/>
      <c r="DR388" s="11"/>
      <c r="DS388" s="11"/>
      <c r="DT388" s="11"/>
      <c r="DU388" s="11"/>
      <c r="DV388" s="11"/>
      <c r="DW388" s="11"/>
      <c r="DX388" s="11"/>
      <c r="DY388" s="11"/>
      <c r="DZ388" s="11"/>
      <c r="EA388" s="11"/>
      <c r="EB388" s="11"/>
      <c r="EC388" s="11"/>
      <c r="ED388" s="11"/>
      <c r="EE388" s="11"/>
      <c r="EF388" s="11"/>
      <c r="EG388" s="11"/>
      <c r="EH388" s="11"/>
      <c r="EI388" s="11"/>
      <c r="EJ388" s="11"/>
      <c r="EK388" s="11"/>
      <c r="EL388" s="11"/>
      <c r="EM388" s="11"/>
      <c r="EN388" s="11"/>
      <c r="EO388" s="11"/>
      <c r="EP388" s="11"/>
      <c r="EQ388" s="11"/>
      <c r="ER388" s="11"/>
      <c r="ES388" s="11"/>
      <c r="ET388" s="11"/>
      <c r="EU388" s="11"/>
      <c r="EV388" s="11"/>
      <c r="EW388" s="11"/>
      <c r="EX388" s="11"/>
      <c r="EY388" s="11"/>
      <c r="EZ388" s="11"/>
      <c r="FA388" s="11"/>
      <c r="FB388" s="11"/>
      <c r="FC388" s="11"/>
      <c r="FD388" s="11"/>
      <c r="FE388" s="11"/>
      <c r="FF388" s="11"/>
      <c r="FG388" s="11"/>
      <c r="FH388" s="11"/>
      <c r="FI388" s="11"/>
      <c r="FJ388" s="11"/>
      <c r="FK388" s="11"/>
      <c r="FL388" s="11"/>
      <c r="FM388" s="11"/>
      <c r="FN388" s="11"/>
      <c r="FO388" s="11"/>
      <c r="FP388" s="11"/>
      <c r="FQ388" s="11"/>
      <c r="FR388" s="11"/>
      <c r="FS388" s="11"/>
      <c r="FT388" s="11"/>
      <c r="FU388" s="11"/>
      <c r="FV388" s="11"/>
      <c r="FW388" s="11"/>
      <c r="FX388" s="11"/>
      <c r="FY388" s="11"/>
      <c r="FZ388" s="11"/>
      <c r="GA388" s="11"/>
      <c r="GB388" s="11"/>
      <c r="GC388" s="11"/>
      <c r="GD388" s="11"/>
      <c r="GE388" s="11"/>
      <c r="GF388" s="11"/>
      <c r="GG388" s="11"/>
      <c r="GH388" s="11"/>
      <c r="GI388" s="11"/>
      <c r="GJ388" s="11"/>
      <c r="GK388" s="11"/>
      <c r="GL388" s="11"/>
      <c r="GM388" s="11"/>
      <c r="GN388" s="11"/>
      <c r="GO388" s="11"/>
      <c r="GP388" s="11"/>
      <c r="GQ388" s="11"/>
      <c r="GR388" s="11"/>
      <c r="GS388" s="11"/>
      <c r="GT388" s="11"/>
      <c r="GU388" s="11"/>
      <c r="GV388" s="11"/>
      <c r="GW388" s="11"/>
      <c r="GX388" s="11"/>
      <c r="GY388" s="11"/>
      <c r="GZ388" s="11"/>
      <c r="HA388" s="11"/>
      <c r="HB388" s="11"/>
      <c r="HC388" s="11"/>
      <c r="HD388" s="11"/>
      <c r="HE388" s="11"/>
      <c r="HF388" s="11"/>
      <c r="HG388" s="11"/>
      <c r="HH388" s="11"/>
      <c r="HI388" s="11"/>
      <c r="HJ388" s="11"/>
      <c r="HK388" s="11"/>
      <c r="HL388" s="11"/>
      <c r="HM388" s="11"/>
      <c r="HN388" s="11"/>
      <c r="HO388" s="11"/>
      <c r="HP388" s="11"/>
      <c r="HQ388" s="11"/>
      <c r="HR388" s="11"/>
      <c r="HS388" s="11"/>
      <c r="HT388" s="11"/>
      <c r="HU388" s="11"/>
      <c r="HV388" s="11"/>
      <c r="HW388" s="11"/>
      <c r="HX388" s="11"/>
      <c r="HY388" s="11"/>
      <c r="HZ388" s="11"/>
      <c r="IA388" s="11"/>
      <c r="IB388" s="11"/>
      <c r="IC388" s="11"/>
      <c r="ID388" s="11"/>
      <c r="IE388" s="11"/>
      <c r="IF388" s="11"/>
      <c r="IG388" s="11"/>
      <c r="IH388" s="11"/>
      <c r="II388" s="11"/>
      <c r="IJ388" s="11"/>
      <c r="IK388" s="11"/>
      <c r="IL388" s="11"/>
      <c r="IM388" s="11"/>
      <c r="IN388" s="11"/>
      <c r="IO388" s="11"/>
      <c r="IP388" s="11"/>
      <c r="IQ388" s="11"/>
      <c r="IR388" s="11"/>
      <c r="IS388" s="11"/>
      <c r="IT388" s="11"/>
      <c r="IU388" s="11"/>
      <c r="IV388" s="11"/>
      <c r="IW388" s="11"/>
      <c r="IX388" s="11"/>
      <c r="IY388" s="11"/>
      <c r="IZ388" s="11"/>
      <c r="JA388" s="11"/>
      <c r="JB388" s="11"/>
      <c r="JC388" s="11"/>
      <c r="JD388" s="11"/>
      <c r="JE388" s="11"/>
    </row>
    <row r="389" spans="1:265" x14ac:dyDescent="0.25">
      <c r="A389" s="13" t="s">
        <v>269</v>
      </c>
      <c r="B389" s="33" t="s">
        <v>270</v>
      </c>
      <c r="C389" s="18"/>
      <c r="D389" s="18"/>
      <c r="E389" s="18"/>
      <c r="F389" s="18"/>
      <c r="G389" s="19"/>
      <c r="H389" s="20" t="s">
        <v>76</v>
      </c>
      <c r="I389" s="20"/>
      <c r="J389" s="20"/>
      <c r="K389" s="20" t="s">
        <v>76</v>
      </c>
      <c r="L389" s="20" t="s">
        <v>76</v>
      </c>
      <c r="M389" s="20" t="s">
        <v>76</v>
      </c>
      <c r="N389" s="20" t="s">
        <v>76</v>
      </c>
      <c r="O389" s="20" t="s">
        <v>76</v>
      </c>
      <c r="P389" s="20" t="s">
        <v>76</v>
      </c>
      <c r="Q389" s="20" t="s">
        <v>76</v>
      </c>
      <c r="R389" s="20" t="s">
        <v>76</v>
      </c>
      <c r="S389" s="20" t="s">
        <v>76</v>
      </c>
      <c r="T389" s="20" t="s">
        <v>76</v>
      </c>
      <c r="U389" s="20" t="s">
        <v>76</v>
      </c>
      <c r="V389" s="20" t="s">
        <v>76</v>
      </c>
      <c r="W389" s="20" t="s">
        <v>76</v>
      </c>
      <c r="X389" s="20" t="s">
        <v>76</v>
      </c>
      <c r="Y389" s="20" t="s">
        <v>76</v>
      </c>
      <c r="Z389" s="20" t="s">
        <v>76</v>
      </c>
      <c r="AA389" s="20" t="s">
        <v>76</v>
      </c>
      <c r="AB389" s="20" t="s">
        <v>76</v>
      </c>
      <c r="AC389" s="20" t="s">
        <v>76</v>
      </c>
      <c r="AD389" s="20" t="s">
        <v>76</v>
      </c>
      <c r="AE389" s="20" t="s">
        <v>76</v>
      </c>
      <c r="AF389" s="20" t="s">
        <v>76</v>
      </c>
      <c r="AG389" s="20" t="s">
        <v>76</v>
      </c>
      <c r="AH389" s="20" t="s">
        <v>76</v>
      </c>
      <c r="AI389" s="20" t="s">
        <v>76</v>
      </c>
      <c r="AJ389" s="20" t="s">
        <v>76</v>
      </c>
      <c r="AK389" s="20" t="s">
        <v>76</v>
      </c>
      <c r="AL389" s="20" t="s">
        <v>76</v>
      </c>
      <c r="AM389" s="20" t="s">
        <v>76</v>
      </c>
      <c r="AN389" s="20" t="s">
        <v>76</v>
      </c>
      <c r="AO389" s="20" t="s">
        <v>76</v>
      </c>
      <c r="AP389" s="20" t="s">
        <v>76</v>
      </c>
      <c r="AQ389" s="20" t="s">
        <v>76</v>
      </c>
      <c r="AR389" s="20" t="s">
        <v>76</v>
      </c>
      <c r="AS389" s="20" t="s">
        <v>76</v>
      </c>
      <c r="AT389" s="20" t="s">
        <v>76</v>
      </c>
      <c r="AU389" s="20" t="s">
        <v>76</v>
      </c>
      <c r="AV389" s="20" t="s">
        <v>76</v>
      </c>
      <c r="AW389" s="20" t="s">
        <v>76</v>
      </c>
      <c r="AX389" s="20" t="s">
        <v>76</v>
      </c>
      <c r="AY389" s="20" t="s">
        <v>76</v>
      </c>
      <c r="AZ389" s="20" t="s">
        <v>76</v>
      </c>
      <c r="BA389" s="20" t="s">
        <v>76</v>
      </c>
      <c r="BB389" s="20" t="s">
        <v>76</v>
      </c>
      <c r="BC389" s="20" t="s">
        <v>76</v>
      </c>
      <c r="BD389" s="20" t="s">
        <v>76</v>
      </c>
      <c r="BE389" s="20" t="s">
        <v>76</v>
      </c>
      <c r="BF389" s="11"/>
      <c r="BG389" s="12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11"/>
      <c r="DL389" s="11"/>
      <c r="DM389" s="11"/>
      <c r="DN389" s="11"/>
      <c r="DO389" s="11"/>
      <c r="DP389" s="11"/>
      <c r="DQ389" s="11"/>
      <c r="DR389" s="11"/>
      <c r="DS389" s="11"/>
      <c r="DT389" s="11"/>
      <c r="DU389" s="11"/>
      <c r="DV389" s="11"/>
      <c r="DW389" s="11"/>
      <c r="DX389" s="11"/>
      <c r="DY389" s="11"/>
      <c r="DZ389" s="11"/>
      <c r="EA389" s="11"/>
      <c r="EB389" s="11"/>
      <c r="EC389" s="11"/>
      <c r="ED389" s="11"/>
      <c r="EE389" s="11"/>
      <c r="EF389" s="11"/>
      <c r="EG389" s="11"/>
      <c r="EH389" s="11"/>
      <c r="EI389" s="11"/>
      <c r="EJ389" s="11"/>
      <c r="EK389" s="11"/>
      <c r="EL389" s="11"/>
      <c r="EM389" s="11"/>
      <c r="EN389" s="11"/>
      <c r="EO389" s="11"/>
      <c r="EP389" s="11"/>
      <c r="EQ389" s="11"/>
      <c r="ER389" s="11"/>
      <c r="ES389" s="11"/>
      <c r="ET389" s="11"/>
      <c r="EU389" s="11"/>
      <c r="EV389" s="11"/>
      <c r="EW389" s="11"/>
      <c r="EX389" s="11"/>
      <c r="EY389" s="11"/>
      <c r="EZ389" s="11"/>
      <c r="FA389" s="11"/>
      <c r="FB389" s="11"/>
      <c r="FC389" s="11"/>
      <c r="FD389" s="11"/>
      <c r="FE389" s="11"/>
      <c r="FF389" s="11"/>
      <c r="FG389" s="11"/>
      <c r="FH389" s="11"/>
      <c r="FI389" s="11"/>
      <c r="FJ389" s="11"/>
      <c r="FK389" s="11"/>
      <c r="FL389" s="11"/>
      <c r="FM389" s="11"/>
      <c r="FN389" s="11"/>
      <c r="FO389" s="11"/>
      <c r="FP389" s="11"/>
      <c r="FQ389" s="11"/>
      <c r="FR389" s="11"/>
      <c r="FS389" s="11"/>
      <c r="FT389" s="11"/>
      <c r="FU389" s="11"/>
      <c r="FV389" s="11"/>
      <c r="FW389" s="11"/>
      <c r="FX389" s="11"/>
      <c r="FY389" s="11"/>
      <c r="FZ389" s="11"/>
      <c r="GA389" s="11"/>
      <c r="GB389" s="11"/>
      <c r="GC389" s="11"/>
      <c r="GD389" s="11"/>
      <c r="GE389" s="11"/>
      <c r="GF389" s="11"/>
      <c r="GG389" s="11"/>
      <c r="GH389" s="11"/>
      <c r="GI389" s="11"/>
      <c r="GJ389" s="11"/>
      <c r="GK389" s="11"/>
      <c r="GL389" s="11"/>
      <c r="GM389" s="11"/>
      <c r="GN389" s="11"/>
      <c r="GO389" s="11"/>
      <c r="GP389" s="11"/>
      <c r="GQ389" s="11"/>
      <c r="GR389" s="11"/>
      <c r="GS389" s="11"/>
      <c r="GT389" s="11"/>
      <c r="GU389" s="11"/>
      <c r="GV389" s="11"/>
      <c r="GW389" s="11"/>
      <c r="GX389" s="11"/>
      <c r="GY389" s="11"/>
      <c r="GZ389" s="11"/>
      <c r="HA389" s="11"/>
      <c r="HB389" s="11"/>
      <c r="HC389" s="11"/>
      <c r="HD389" s="11"/>
      <c r="HE389" s="11"/>
      <c r="HF389" s="11"/>
      <c r="HG389" s="11"/>
      <c r="HH389" s="11"/>
      <c r="HI389" s="11"/>
      <c r="HJ389" s="11"/>
      <c r="HK389" s="11"/>
      <c r="HL389" s="11"/>
      <c r="HM389" s="11"/>
      <c r="HN389" s="11"/>
      <c r="HO389" s="11"/>
      <c r="HP389" s="11"/>
      <c r="HQ389" s="11"/>
      <c r="HR389" s="11"/>
      <c r="HS389" s="11"/>
      <c r="HT389" s="11"/>
      <c r="HU389" s="11"/>
      <c r="HV389" s="11"/>
      <c r="HW389" s="11"/>
      <c r="HX389" s="11"/>
      <c r="HY389" s="11"/>
      <c r="HZ389" s="11"/>
      <c r="IA389" s="11"/>
      <c r="IB389" s="11"/>
      <c r="IC389" s="11"/>
      <c r="ID389" s="11"/>
      <c r="IE389" s="11"/>
      <c r="IF389" s="11"/>
      <c r="IG389" s="11"/>
      <c r="IH389" s="11"/>
      <c r="II389" s="11"/>
      <c r="IJ389" s="11"/>
      <c r="IK389" s="11"/>
      <c r="IL389" s="11"/>
      <c r="IM389" s="11"/>
      <c r="IN389" s="11"/>
      <c r="IO389" s="11"/>
      <c r="IP389" s="11"/>
      <c r="IQ389" s="11"/>
      <c r="IR389" s="11"/>
      <c r="IS389" s="11"/>
      <c r="IT389" s="11"/>
      <c r="IU389" s="11"/>
      <c r="IV389" s="11"/>
      <c r="IW389" s="11"/>
      <c r="IX389" s="11"/>
      <c r="IY389" s="11"/>
      <c r="IZ389" s="11"/>
      <c r="JA389" s="11"/>
      <c r="JB389" s="11"/>
      <c r="JC389" s="11"/>
      <c r="JD389" s="11"/>
      <c r="JE389" s="11"/>
    </row>
    <row r="390" spans="1:265" x14ac:dyDescent="0.25">
      <c r="A390" s="16" t="s">
        <v>237</v>
      </c>
      <c r="B390" s="29" t="s">
        <v>238</v>
      </c>
      <c r="C390" s="18"/>
      <c r="D390" s="18"/>
      <c r="E390" s="18"/>
      <c r="F390" s="18"/>
      <c r="G390" s="19"/>
      <c r="H390" s="20" t="s">
        <v>76</v>
      </c>
      <c r="I390" s="20"/>
      <c r="J390" s="20"/>
      <c r="K390" s="20" t="s">
        <v>76</v>
      </c>
      <c r="L390" s="20" t="s">
        <v>76</v>
      </c>
      <c r="M390" s="20" t="s">
        <v>76</v>
      </c>
      <c r="N390" s="20" t="s">
        <v>76</v>
      </c>
      <c r="O390" s="20" t="s">
        <v>76</v>
      </c>
      <c r="P390" s="20" t="s">
        <v>76</v>
      </c>
      <c r="Q390" s="20" t="s">
        <v>76</v>
      </c>
      <c r="R390" s="20" t="s">
        <v>76</v>
      </c>
      <c r="S390" s="20" t="s">
        <v>76</v>
      </c>
      <c r="T390" s="20" t="s">
        <v>76</v>
      </c>
      <c r="U390" s="20" t="s">
        <v>76</v>
      </c>
      <c r="V390" s="20" t="s">
        <v>76</v>
      </c>
      <c r="W390" s="20" t="s">
        <v>76</v>
      </c>
      <c r="X390" s="20" t="s">
        <v>76</v>
      </c>
      <c r="Y390" s="20" t="s">
        <v>76</v>
      </c>
      <c r="Z390" s="20" t="s">
        <v>76</v>
      </c>
      <c r="AA390" s="20" t="s">
        <v>76</v>
      </c>
      <c r="AB390" s="20" t="s">
        <v>76</v>
      </c>
      <c r="AC390" s="20" t="s">
        <v>76</v>
      </c>
      <c r="AD390" s="20" t="s">
        <v>76</v>
      </c>
      <c r="AE390" s="20" t="s">
        <v>76</v>
      </c>
      <c r="AF390" s="20" t="s">
        <v>76</v>
      </c>
      <c r="AG390" s="20" t="s">
        <v>76</v>
      </c>
      <c r="AH390" s="20" t="s">
        <v>76</v>
      </c>
      <c r="AI390" s="20" t="s">
        <v>76</v>
      </c>
      <c r="AJ390" s="20" t="s">
        <v>76</v>
      </c>
      <c r="AK390" s="20" t="s">
        <v>76</v>
      </c>
      <c r="AL390" s="20" t="s">
        <v>76</v>
      </c>
      <c r="AM390" s="20" t="s">
        <v>76</v>
      </c>
      <c r="AN390" s="20" t="s">
        <v>76</v>
      </c>
      <c r="AO390" s="20" t="s">
        <v>76</v>
      </c>
      <c r="AP390" s="20" t="s">
        <v>76</v>
      </c>
      <c r="AQ390" s="20" t="s">
        <v>76</v>
      </c>
      <c r="AR390" s="20" t="s">
        <v>76</v>
      </c>
      <c r="AS390" s="20" t="s">
        <v>76</v>
      </c>
      <c r="AT390" s="20" t="s">
        <v>76</v>
      </c>
      <c r="AU390" s="20" t="s">
        <v>76</v>
      </c>
      <c r="AV390" s="20" t="s">
        <v>76</v>
      </c>
      <c r="AW390" s="20" t="s">
        <v>76</v>
      </c>
      <c r="AX390" s="20" t="s">
        <v>76</v>
      </c>
      <c r="AY390" s="20" t="s">
        <v>76</v>
      </c>
      <c r="AZ390" s="20" t="s">
        <v>76</v>
      </c>
      <c r="BA390" s="20" t="s">
        <v>76</v>
      </c>
      <c r="BB390" s="20" t="s">
        <v>76</v>
      </c>
      <c r="BC390" s="20" t="s">
        <v>76</v>
      </c>
      <c r="BD390" s="20" t="s">
        <v>76</v>
      </c>
      <c r="BE390" s="20" t="s">
        <v>76</v>
      </c>
      <c r="BF390" s="28"/>
      <c r="BG390" s="22"/>
      <c r="BH390" s="28"/>
      <c r="BI390" s="28"/>
      <c r="BJ390" s="28"/>
      <c r="BK390" s="28"/>
      <c r="BL390" s="28"/>
      <c r="BM390" s="28"/>
      <c r="BN390" s="20"/>
      <c r="BO390" s="20"/>
      <c r="BP390" s="20"/>
      <c r="BQ390" s="20"/>
      <c r="BR390" s="20"/>
      <c r="BS390" s="20"/>
      <c r="BT390" s="20"/>
      <c r="BU390" s="20"/>
      <c r="BV390" s="20"/>
      <c r="BW390" s="20"/>
      <c r="BX390" s="20"/>
      <c r="BY390" s="20"/>
      <c r="BZ390" s="20"/>
      <c r="CA390" s="20"/>
      <c r="CB390" s="20"/>
      <c r="CC390" s="20"/>
      <c r="CD390" s="20"/>
      <c r="CE390" s="20"/>
      <c r="CF390" s="20"/>
      <c r="CG390" s="20"/>
      <c r="CH390" s="20"/>
      <c r="CI390" s="20"/>
      <c r="CJ390" s="20"/>
      <c r="CK390" s="20"/>
      <c r="CL390" s="20"/>
      <c r="CM390" s="20"/>
      <c r="CN390" s="20"/>
      <c r="CO390" s="20"/>
      <c r="CP390" s="20"/>
      <c r="CQ390" s="20"/>
      <c r="CR390" s="20"/>
      <c r="CS390" s="20"/>
      <c r="CT390" s="20"/>
      <c r="CU390" s="20"/>
      <c r="CV390" s="20"/>
      <c r="CW390" s="20"/>
      <c r="CX390" s="20"/>
      <c r="CY390" s="20"/>
      <c r="CZ390" s="20"/>
      <c r="DA390" s="20"/>
      <c r="DB390" s="20"/>
      <c r="DC390" s="20"/>
      <c r="DD390" s="20"/>
      <c r="DE390" s="20"/>
      <c r="DF390" s="20"/>
      <c r="DG390" s="20"/>
      <c r="DH390" s="20"/>
      <c r="DI390" s="20"/>
      <c r="DJ390" s="20"/>
      <c r="DK390" s="20"/>
      <c r="DL390" s="20"/>
      <c r="DM390" s="20"/>
      <c r="DN390" s="20"/>
      <c r="DO390" s="20"/>
      <c r="DP390" s="20"/>
      <c r="DQ390" s="20"/>
      <c r="DR390" s="20"/>
      <c r="DS390" s="20"/>
      <c r="DT390" s="20"/>
      <c r="DU390" s="20"/>
      <c r="DV390" s="20"/>
      <c r="DW390" s="20"/>
      <c r="DX390" s="20"/>
      <c r="DY390" s="20"/>
      <c r="DZ390" s="20"/>
      <c r="EA390" s="20"/>
      <c r="EB390" s="20"/>
      <c r="EC390" s="20"/>
      <c r="ED390" s="20"/>
      <c r="EE390" s="20"/>
      <c r="EF390" s="20"/>
      <c r="EG390" s="20"/>
      <c r="EH390" s="20"/>
      <c r="EI390" s="20"/>
      <c r="EJ390" s="20"/>
      <c r="EK390" s="20"/>
      <c r="EL390" s="20"/>
      <c r="EM390" s="20"/>
      <c r="EN390" s="20"/>
      <c r="EO390" s="20"/>
      <c r="EP390" s="20"/>
      <c r="EQ390" s="20"/>
      <c r="ER390" s="20"/>
      <c r="ES390" s="20"/>
      <c r="ET390" s="20"/>
      <c r="EU390" s="20"/>
      <c r="EV390" s="20"/>
      <c r="EW390" s="20"/>
      <c r="EX390" s="20"/>
      <c r="EY390" s="20"/>
      <c r="EZ390" s="20"/>
      <c r="FA390" s="20"/>
      <c r="FB390" s="20"/>
      <c r="FC390" s="20"/>
      <c r="FD390" s="20"/>
      <c r="FE390" s="20"/>
      <c r="FF390" s="20"/>
      <c r="FG390" s="20"/>
      <c r="FH390" s="20"/>
      <c r="FI390" s="20"/>
      <c r="FJ390" s="20"/>
      <c r="FK390" s="20"/>
      <c r="FL390" s="20"/>
      <c r="FM390" s="20"/>
      <c r="FN390" s="20"/>
      <c r="FO390" s="20"/>
      <c r="FP390" s="20"/>
      <c r="FQ390" s="20"/>
      <c r="FR390" s="20"/>
      <c r="FS390" s="20"/>
      <c r="FT390" s="20"/>
      <c r="FU390" s="20"/>
      <c r="FV390" s="20"/>
      <c r="FW390" s="20"/>
      <c r="FX390" s="20"/>
      <c r="FY390" s="20"/>
      <c r="FZ390" s="20"/>
      <c r="GA390" s="20"/>
      <c r="GB390" s="20"/>
      <c r="GC390" s="20"/>
      <c r="GD390" s="20"/>
      <c r="GE390" s="20"/>
      <c r="GF390" s="20"/>
      <c r="GG390" s="20"/>
      <c r="GH390" s="20"/>
      <c r="GI390" s="20"/>
      <c r="GJ390" s="20"/>
      <c r="GK390" s="20"/>
      <c r="GL390" s="20"/>
      <c r="GM390" s="20"/>
      <c r="GN390" s="20"/>
      <c r="GO390" s="20"/>
      <c r="GP390" s="20"/>
      <c r="GQ390" s="20"/>
      <c r="GR390" s="20"/>
      <c r="GS390" s="20"/>
      <c r="GT390" s="20"/>
      <c r="GU390" s="20"/>
      <c r="GV390" s="20"/>
      <c r="GW390" s="20"/>
      <c r="GX390" s="20"/>
      <c r="GY390" s="20"/>
      <c r="GZ390" s="20"/>
      <c r="HA390" s="20"/>
      <c r="HB390" s="20"/>
      <c r="HC390" s="20"/>
      <c r="HD390" s="20"/>
      <c r="HE390" s="20"/>
      <c r="HF390" s="20"/>
      <c r="HG390" s="20"/>
      <c r="HH390" s="20"/>
      <c r="HI390" s="20"/>
      <c r="HJ390" s="20"/>
      <c r="HK390" s="20"/>
      <c r="HL390" s="20"/>
      <c r="HM390" s="20"/>
      <c r="HN390" s="20"/>
      <c r="HO390" s="20"/>
      <c r="HP390" s="20"/>
      <c r="HQ390" s="20"/>
      <c r="HR390" s="20"/>
      <c r="HS390" s="20"/>
      <c r="HT390" s="20"/>
      <c r="HU390" s="20"/>
      <c r="HV390" s="20"/>
      <c r="HW390" s="20"/>
      <c r="HX390" s="20"/>
      <c r="HY390" s="20"/>
      <c r="HZ390" s="20"/>
      <c r="IA390" s="20"/>
      <c r="IB390" s="20"/>
      <c r="IC390" s="20"/>
      <c r="ID390" s="20"/>
      <c r="IE390" s="20"/>
      <c r="IF390" s="20"/>
      <c r="IG390" s="20"/>
      <c r="IH390" s="20"/>
      <c r="II390" s="20"/>
      <c r="IJ390" s="20"/>
      <c r="IK390" s="20"/>
      <c r="IL390" s="20"/>
      <c r="IM390" s="20"/>
      <c r="IN390" s="20"/>
      <c r="IO390" s="20"/>
      <c r="IP390" s="20"/>
      <c r="IQ390" s="20"/>
      <c r="IR390" s="20"/>
      <c r="IS390" s="20"/>
      <c r="IT390" s="20"/>
      <c r="IU390" s="20"/>
      <c r="IV390" s="20"/>
      <c r="IW390" s="20"/>
      <c r="IX390" s="20"/>
      <c r="IY390" s="20"/>
      <c r="IZ390" s="20"/>
      <c r="JA390" s="20"/>
      <c r="JB390" s="20"/>
      <c r="JC390" s="20"/>
      <c r="JD390" s="20"/>
      <c r="JE390" s="20"/>
    </row>
    <row r="391" spans="1:265" x14ac:dyDescent="0.25">
      <c r="A391" s="23" t="s">
        <v>102</v>
      </c>
      <c r="B391" s="29" t="s">
        <v>103</v>
      </c>
      <c r="C391" s="25" t="s">
        <v>271</v>
      </c>
      <c r="D391" s="25" t="s">
        <v>239</v>
      </c>
      <c r="E391" s="25" t="s">
        <v>104</v>
      </c>
      <c r="F391" s="25" t="s">
        <v>18</v>
      </c>
      <c r="G391" s="19" t="s">
        <v>19</v>
      </c>
      <c r="H391" s="20">
        <v>0</v>
      </c>
      <c r="I391" s="20"/>
      <c r="J391" s="20"/>
      <c r="K391" s="20">
        <v>0</v>
      </c>
      <c r="L391" s="20">
        <v>0</v>
      </c>
      <c r="M391" s="20">
        <v>0</v>
      </c>
      <c r="N391" s="20">
        <v>0</v>
      </c>
      <c r="O391" s="20">
        <v>0</v>
      </c>
      <c r="P391" s="20">
        <v>0</v>
      </c>
      <c r="Q391" s="20">
        <v>0</v>
      </c>
      <c r="R391" s="20">
        <v>0</v>
      </c>
      <c r="S391" s="20">
        <v>0</v>
      </c>
      <c r="T391" s="20">
        <v>0</v>
      </c>
      <c r="U391" s="20">
        <v>0</v>
      </c>
      <c r="V391" s="20">
        <v>0</v>
      </c>
      <c r="W391" s="20">
        <v>0</v>
      </c>
      <c r="X391" s="20">
        <v>0</v>
      </c>
      <c r="Y391" s="20">
        <v>0</v>
      </c>
      <c r="Z391" s="20">
        <v>0</v>
      </c>
      <c r="AA391" s="20">
        <v>0</v>
      </c>
      <c r="AB391" s="20">
        <v>0</v>
      </c>
      <c r="AC391" s="20">
        <v>0</v>
      </c>
      <c r="AD391" s="20">
        <v>-203.44</v>
      </c>
      <c r="AE391" s="20">
        <v>-7.22</v>
      </c>
      <c r="AF391" s="20">
        <v>-80.290000000000006</v>
      </c>
      <c r="AG391" s="20">
        <v>-60.96</v>
      </c>
      <c r="AH391" s="20">
        <v>-56.27</v>
      </c>
      <c r="AI391" s="20">
        <v>-41.18</v>
      </c>
      <c r="AJ391" s="20">
        <v>-145.12</v>
      </c>
      <c r="AK391" s="20">
        <v>-40.47</v>
      </c>
      <c r="AL391" s="20">
        <v>-42.9</v>
      </c>
      <c r="AM391" s="20">
        <v>-26.24</v>
      </c>
      <c r="AN391" s="20">
        <v>-17.62</v>
      </c>
      <c r="AO391" s="20">
        <v>-40.64</v>
      </c>
      <c r="AP391" s="20">
        <v>-20.28</v>
      </c>
      <c r="AQ391" s="20">
        <v>-23.05</v>
      </c>
      <c r="AR391" s="20">
        <v>-0.18</v>
      </c>
      <c r="AS391" s="20">
        <v>-20.22</v>
      </c>
      <c r="AT391" s="20">
        <v>-11.67</v>
      </c>
      <c r="AU391" s="20">
        <v>-13.11</v>
      </c>
      <c r="AV391" s="20">
        <v>-2.56</v>
      </c>
      <c r="AW391" s="20">
        <v>-3.41</v>
      </c>
      <c r="AX391" s="20">
        <v>-4.9000000000000004</v>
      </c>
      <c r="AY391" s="20">
        <v>-2.79</v>
      </c>
      <c r="AZ391" s="20">
        <v>-2.06</v>
      </c>
      <c r="BA391" s="20">
        <v>-1.71</v>
      </c>
      <c r="BB391" s="20">
        <v>-1.82</v>
      </c>
      <c r="BC391" s="20">
        <v>-4.54</v>
      </c>
      <c r="BD391" s="20">
        <v>-2.36</v>
      </c>
      <c r="BE391" s="20">
        <v>-2.77</v>
      </c>
      <c r="BF391" s="11"/>
      <c r="BG391" s="22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11"/>
      <c r="DL391" s="11"/>
      <c r="DM391" s="11"/>
      <c r="DN391" s="11"/>
      <c r="DO391" s="11"/>
      <c r="DP391" s="11"/>
      <c r="DQ391" s="11"/>
      <c r="DR391" s="11"/>
      <c r="DS391" s="11"/>
      <c r="DT391" s="11"/>
      <c r="DU391" s="11"/>
      <c r="DV391" s="11"/>
      <c r="DW391" s="11"/>
      <c r="DX391" s="11"/>
      <c r="DY391" s="11"/>
      <c r="DZ391" s="11"/>
      <c r="EA391" s="11"/>
      <c r="EB391" s="11"/>
      <c r="EC391" s="11"/>
      <c r="ED391" s="11"/>
      <c r="EE391" s="11"/>
      <c r="EF391" s="11"/>
      <c r="EG391" s="11"/>
      <c r="EH391" s="11"/>
      <c r="EI391" s="11"/>
      <c r="EJ391" s="11"/>
      <c r="EK391" s="11"/>
      <c r="EL391" s="11"/>
      <c r="EM391" s="11"/>
      <c r="EN391" s="11"/>
      <c r="EO391" s="11"/>
      <c r="EP391" s="11"/>
      <c r="EQ391" s="11"/>
      <c r="ER391" s="11"/>
      <c r="ES391" s="11"/>
      <c r="ET391" s="11"/>
      <c r="EU391" s="11"/>
      <c r="EV391" s="11"/>
      <c r="EW391" s="11"/>
      <c r="EX391" s="11"/>
      <c r="EY391" s="11"/>
      <c r="EZ391" s="11"/>
      <c r="FA391" s="11"/>
      <c r="FB391" s="11"/>
      <c r="FC391" s="11"/>
      <c r="FD391" s="11"/>
      <c r="FE391" s="11"/>
      <c r="FF391" s="11"/>
      <c r="FG391" s="11"/>
      <c r="FH391" s="11"/>
      <c r="FI391" s="11"/>
      <c r="FJ391" s="11"/>
      <c r="FK391" s="11"/>
      <c r="FL391" s="11"/>
      <c r="FM391" s="11"/>
      <c r="FN391" s="11"/>
      <c r="FO391" s="11"/>
      <c r="FP391" s="11"/>
      <c r="FQ391" s="11"/>
      <c r="FR391" s="11"/>
      <c r="FS391" s="11"/>
      <c r="FT391" s="11"/>
      <c r="FU391" s="11"/>
      <c r="FV391" s="11"/>
      <c r="FW391" s="11"/>
      <c r="FX391" s="11"/>
      <c r="FY391" s="11"/>
      <c r="FZ391" s="11"/>
      <c r="GA391" s="11"/>
      <c r="GB391" s="11"/>
      <c r="GC391" s="11"/>
      <c r="GD391" s="11"/>
      <c r="GE391" s="11"/>
      <c r="GF391" s="11"/>
      <c r="GG391" s="11"/>
      <c r="GH391" s="11"/>
      <c r="GI391" s="11"/>
      <c r="GJ391" s="11"/>
      <c r="GK391" s="11"/>
      <c r="GL391" s="11"/>
      <c r="GM391" s="11"/>
      <c r="GN391" s="11"/>
      <c r="GO391" s="11"/>
      <c r="GP391" s="11"/>
      <c r="GQ391" s="11"/>
      <c r="GR391" s="11"/>
      <c r="GS391" s="11"/>
      <c r="GT391" s="11"/>
      <c r="GU391" s="11"/>
      <c r="GV391" s="11"/>
      <c r="GW391" s="11"/>
      <c r="GX391" s="11"/>
      <c r="GY391" s="11"/>
      <c r="GZ391" s="11"/>
      <c r="HA391" s="11"/>
      <c r="HB391" s="11"/>
      <c r="HC391" s="11"/>
      <c r="HD391" s="11"/>
      <c r="HE391" s="11"/>
      <c r="HF391" s="11"/>
      <c r="HG391" s="11"/>
      <c r="HH391" s="11"/>
      <c r="HI391" s="11"/>
      <c r="HJ391" s="11"/>
      <c r="HK391" s="11"/>
      <c r="HL391" s="11"/>
      <c r="HM391" s="11"/>
      <c r="HN391" s="11"/>
      <c r="HO391" s="11"/>
      <c r="HP391" s="11"/>
      <c r="HQ391" s="11"/>
      <c r="HR391" s="11"/>
      <c r="HS391" s="11"/>
      <c r="HT391" s="11"/>
      <c r="HU391" s="11"/>
      <c r="HV391" s="11"/>
      <c r="HW391" s="11"/>
      <c r="HX391" s="11"/>
      <c r="HY391" s="11"/>
      <c r="HZ391" s="11"/>
      <c r="IA391" s="11"/>
      <c r="IB391" s="11"/>
      <c r="IC391" s="11"/>
      <c r="ID391" s="11"/>
      <c r="IE391" s="11"/>
      <c r="IF391" s="11"/>
      <c r="IG391" s="11"/>
      <c r="IH391" s="11"/>
      <c r="II391" s="11"/>
      <c r="IJ391" s="11"/>
      <c r="IK391" s="11"/>
      <c r="IL391" s="11"/>
      <c r="IM391" s="11"/>
      <c r="IN391" s="11"/>
      <c r="IO391" s="11"/>
      <c r="IP391" s="11"/>
      <c r="IQ391" s="11"/>
      <c r="IR391" s="11"/>
      <c r="IS391" s="11"/>
      <c r="IT391" s="11"/>
      <c r="IU391" s="11"/>
      <c r="IV391" s="11"/>
      <c r="IW391" s="11"/>
      <c r="IX391" s="11"/>
      <c r="IY391" s="11"/>
      <c r="IZ391" s="11"/>
      <c r="JA391" s="11"/>
      <c r="JB391" s="11"/>
      <c r="JC391" s="11"/>
      <c r="JD391" s="11"/>
      <c r="JE391" s="11"/>
    </row>
    <row r="392" spans="1:265" x14ac:dyDescent="0.25">
      <c r="A392" s="23" t="s">
        <v>105</v>
      </c>
      <c r="B392" s="29" t="s">
        <v>106</v>
      </c>
      <c r="C392" s="25" t="s">
        <v>271</v>
      </c>
      <c r="D392" s="25" t="s">
        <v>239</v>
      </c>
      <c r="E392" s="25" t="s">
        <v>107</v>
      </c>
      <c r="F392" s="25" t="s">
        <v>18</v>
      </c>
      <c r="G392" s="19" t="s">
        <v>19</v>
      </c>
      <c r="H392" s="20">
        <v>0</v>
      </c>
      <c r="I392" s="20"/>
      <c r="J392" s="20"/>
      <c r="K392" s="20">
        <v>0</v>
      </c>
      <c r="L392" s="20">
        <v>0</v>
      </c>
      <c r="M392" s="20">
        <v>0</v>
      </c>
      <c r="N392" s="20">
        <v>0</v>
      </c>
      <c r="O392" s="20">
        <v>0</v>
      </c>
      <c r="P392" s="20">
        <v>0</v>
      </c>
      <c r="Q392" s="20">
        <v>0</v>
      </c>
      <c r="R392" s="20">
        <v>0</v>
      </c>
      <c r="S392" s="20">
        <v>0</v>
      </c>
      <c r="T392" s="20">
        <v>0</v>
      </c>
      <c r="U392" s="20">
        <v>0</v>
      </c>
      <c r="V392" s="20">
        <v>0</v>
      </c>
      <c r="W392" s="20">
        <v>0</v>
      </c>
      <c r="X392" s="20">
        <v>0</v>
      </c>
      <c r="Y392" s="20">
        <v>0</v>
      </c>
      <c r="Z392" s="20">
        <v>0</v>
      </c>
      <c r="AA392" s="20">
        <v>0</v>
      </c>
      <c r="AB392" s="20">
        <v>0</v>
      </c>
      <c r="AC392" s="20">
        <v>0</v>
      </c>
      <c r="AD392" s="20">
        <v>-123.93</v>
      </c>
      <c r="AE392" s="20">
        <v>-151.53</v>
      </c>
      <c r="AF392" s="20">
        <v>-15.47</v>
      </c>
      <c r="AG392" s="20">
        <v>0</v>
      </c>
      <c r="AH392" s="20">
        <v>-4.96</v>
      </c>
      <c r="AI392" s="20">
        <v>0</v>
      </c>
      <c r="AJ392" s="20">
        <v>0</v>
      </c>
      <c r="AK392" s="20">
        <v>-87.66</v>
      </c>
      <c r="AL392" s="20">
        <v>-106.56</v>
      </c>
      <c r="AM392" s="20">
        <v>-3.49</v>
      </c>
      <c r="AN392" s="20">
        <v>0</v>
      </c>
      <c r="AO392" s="20">
        <v>-13.88</v>
      </c>
      <c r="AP392" s="20">
        <v>0</v>
      </c>
      <c r="AQ392" s="20">
        <v>0</v>
      </c>
      <c r="AR392" s="20">
        <v>0</v>
      </c>
      <c r="AS392" s="20">
        <v>0</v>
      </c>
      <c r="AT392" s="20">
        <v>-6.13</v>
      </c>
      <c r="AU392" s="20">
        <v>-9.2100000000000009</v>
      </c>
      <c r="AV392" s="20">
        <v>-0.48</v>
      </c>
      <c r="AW392" s="20">
        <v>-0.41</v>
      </c>
      <c r="AX392" s="20">
        <v>0</v>
      </c>
      <c r="AY392" s="20">
        <v>-1.3</v>
      </c>
      <c r="AZ392" s="20">
        <v>-3.05</v>
      </c>
      <c r="BA392" s="20">
        <v>-2.2999999999999998</v>
      </c>
      <c r="BB392" s="20">
        <v>-2.0699999999999998</v>
      </c>
      <c r="BC392" s="20">
        <v>-2.77</v>
      </c>
      <c r="BD392" s="20">
        <v>-2.73</v>
      </c>
      <c r="BE392" s="20">
        <v>-1.62</v>
      </c>
      <c r="BF392" s="11"/>
      <c r="BG392" s="22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C392" s="11"/>
      <c r="DD392" s="11"/>
      <c r="DE392" s="11"/>
      <c r="DF392" s="11"/>
      <c r="DG392" s="11"/>
      <c r="DH392" s="11"/>
      <c r="DI392" s="11"/>
      <c r="DJ392" s="11"/>
      <c r="DK392" s="11"/>
      <c r="DL392" s="11"/>
      <c r="DM392" s="11"/>
      <c r="DN392" s="11"/>
      <c r="DO392" s="11"/>
      <c r="DP392" s="11"/>
      <c r="DQ392" s="11"/>
      <c r="DR392" s="11"/>
      <c r="DS392" s="11"/>
      <c r="DT392" s="11"/>
      <c r="DU392" s="11"/>
      <c r="DV392" s="11"/>
      <c r="DW392" s="11"/>
      <c r="DX392" s="11"/>
      <c r="DY392" s="11"/>
      <c r="DZ392" s="11"/>
      <c r="EA392" s="11"/>
      <c r="EB392" s="11"/>
      <c r="EC392" s="11"/>
      <c r="ED392" s="11"/>
      <c r="EE392" s="11"/>
      <c r="EF392" s="11"/>
      <c r="EG392" s="11"/>
      <c r="EH392" s="11"/>
      <c r="EI392" s="11"/>
      <c r="EJ392" s="11"/>
      <c r="EK392" s="11"/>
      <c r="EL392" s="11"/>
      <c r="EM392" s="11"/>
      <c r="EN392" s="11"/>
      <c r="EO392" s="11"/>
      <c r="EP392" s="11"/>
      <c r="EQ392" s="11"/>
      <c r="ER392" s="11"/>
      <c r="ES392" s="11"/>
      <c r="ET392" s="11"/>
      <c r="EU392" s="11"/>
      <c r="EV392" s="11"/>
      <c r="EW392" s="11"/>
      <c r="EX392" s="11"/>
      <c r="EY392" s="11"/>
      <c r="EZ392" s="11"/>
      <c r="FA392" s="11"/>
      <c r="FB392" s="11"/>
      <c r="FC392" s="11"/>
      <c r="FD392" s="11"/>
      <c r="FE392" s="11"/>
      <c r="FF392" s="11"/>
      <c r="FG392" s="11"/>
      <c r="FH392" s="11"/>
      <c r="FI392" s="11"/>
      <c r="FJ392" s="11"/>
      <c r="FK392" s="11"/>
      <c r="FL392" s="11"/>
      <c r="FM392" s="11"/>
      <c r="FN392" s="11"/>
      <c r="FO392" s="11"/>
      <c r="FP392" s="11"/>
      <c r="FQ392" s="11"/>
      <c r="FR392" s="11"/>
      <c r="FS392" s="11"/>
      <c r="FT392" s="11"/>
      <c r="FU392" s="11"/>
      <c r="FV392" s="11"/>
      <c r="FW392" s="11"/>
      <c r="FX392" s="11"/>
      <c r="FY392" s="11"/>
      <c r="FZ392" s="11"/>
      <c r="GA392" s="11"/>
      <c r="GB392" s="11"/>
      <c r="GC392" s="11"/>
      <c r="GD392" s="11"/>
      <c r="GE392" s="11"/>
      <c r="GF392" s="11"/>
      <c r="GG392" s="11"/>
      <c r="GH392" s="11"/>
      <c r="GI392" s="11"/>
      <c r="GJ392" s="11"/>
      <c r="GK392" s="11"/>
      <c r="GL392" s="11"/>
      <c r="GM392" s="11"/>
      <c r="GN392" s="11"/>
      <c r="GO392" s="11"/>
      <c r="GP392" s="11"/>
      <c r="GQ392" s="11"/>
      <c r="GR392" s="11"/>
      <c r="GS392" s="11"/>
      <c r="GT392" s="11"/>
      <c r="GU392" s="11"/>
      <c r="GV392" s="11"/>
      <c r="GW392" s="11"/>
      <c r="GX392" s="11"/>
      <c r="GY392" s="11"/>
      <c r="GZ392" s="11"/>
      <c r="HA392" s="11"/>
      <c r="HB392" s="11"/>
      <c r="HC392" s="11"/>
      <c r="HD392" s="11"/>
      <c r="HE392" s="11"/>
      <c r="HF392" s="11"/>
      <c r="HG392" s="11"/>
      <c r="HH392" s="11"/>
      <c r="HI392" s="11"/>
      <c r="HJ392" s="11"/>
      <c r="HK392" s="11"/>
      <c r="HL392" s="11"/>
      <c r="HM392" s="11"/>
      <c r="HN392" s="11"/>
      <c r="HO392" s="11"/>
      <c r="HP392" s="11"/>
      <c r="HQ392" s="11"/>
      <c r="HR392" s="11"/>
      <c r="HS392" s="11"/>
      <c r="HT392" s="11"/>
      <c r="HU392" s="11"/>
      <c r="HV392" s="11"/>
      <c r="HW392" s="11"/>
      <c r="HX392" s="11"/>
      <c r="HY392" s="11"/>
      <c r="HZ392" s="11"/>
      <c r="IA392" s="11"/>
      <c r="IB392" s="11"/>
      <c r="IC392" s="11"/>
      <c r="ID392" s="11"/>
      <c r="IE392" s="11"/>
      <c r="IF392" s="11"/>
      <c r="IG392" s="11"/>
      <c r="IH392" s="11"/>
      <c r="II392" s="11"/>
      <c r="IJ392" s="11"/>
      <c r="IK392" s="11"/>
      <c r="IL392" s="11"/>
      <c r="IM392" s="11"/>
      <c r="IN392" s="11"/>
      <c r="IO392" s="11"/>
      <c r="IP392" s="11"/>
      <c r="IQ392" s="11"/>
      <c r="IR392" s="11"/>
      <c r="IS392" s="11"/>
      <c r="IT392" s="11"/>
      <c r="IU392" s="11"/>
      <c r="IV392" s="11"/>
      <c r="IW392" s="11"/>
      <c r="IX392" s="11"/>
      <c r="IY392" s="11"/>
      <c r="IZ392" s="11"/>
      <c r="JA392" s="11"/>
      <c r="JB392" s="11"/>
      <c r="JC392" s="11"/>
      <c r="JD392" s="11"/>
      <c r="JE392" s="11"/>
    </row>
    <row r="393" spans="1:265" x14ac:dyDescent="0.25">
      <c r="A393" s="23" t="s">
        <v>20</v>
      </c>
      <c r="B393" s="29" t="s">
        <v>21</v>
      </c>
      <c r="C393" s="25" t="s">
        <v>271</v>
      </c>
      <c r="D393" s="25" t="s">
        <v>239</v>
      </c>
      <c r="E393" s="25" t="s">
        <v>22</v>
      </c>
      <c r="F393" s="25" t="s">
        <v>18</v>
      </c>
      <c r="G393" s="19" t="s">
        <v>19</v>
      </c>
      <c r="H393" s="20">
        <v>0</v>
      </c>
      <c r="I393" s="20"/>
      <c r="J393" s="20"/>
      <c r="K393" s="20">
        <v>0</v>
      </c>
      <c r="L393" s="20">
        <v>0</v>
      </c>
      <c r="M393" s="20">
        <v>0</v>
      </c>
      <c r="N393" s="20">
        <v>0</v>
      </c>
      <c r="O393" s="20">
        <v>0</v>
      </c>
      <c r="P393" s="20">
        <v>0</v>
      </c>
      <c r="Q393" s="20">
        <v>0</v>
      </c>
      <c r="R393" s="20">
        <v>0</v>
      </c>
      <c r="S393" s="20">
        <v>0</v>
      </c>
      <c r="T393" s="20">
        <v>0</v>
      </c>
      <c r="U393" s="20">
        <v>0</v>
      </c>
      <c r="V393" s="20">
        <v>0</v>
      </c>
      <c r="W393" s="20">
        <v>0</v>
      </c>
      <c r="X393" s="20">
        <v>0</v>
      </c>
      <c r="Y393" s="20">
        <v>0</v>
      </c>
      <c r="Z393" s="20">
        <v>0</v>
      </c>
      <c r="AA393" s="20">
        <v>0</v>
      </c>
      <c r="AB393" s="20">
        <v>0</v>
      </c>
      <c r="AC393" s="20">
        <v>0</v>
      </c>
      <c r="AD393" s="20">
        <v>-7.12</v>
      </c>
      <c r="AE393" s="20">
        <v>0</v>
      </c>
      <c r="AF393" s="20">
        <v>-14.8</v>
      </c>
      <c r="AG393" s="20">
        <v>-13.39</v>
      </c>
      <c r="AH393" s="20">
        <v>-16.05</v>
      </c>
      <c r="AI393" s="20">
        <v>-19.05</v>
      </c>
      <c r="AJ393" s="20">
        <v>-7.62</v>
      </c>
      <c r="AK393" s="20">
        <v>-0.55000000000000004</v>
      </c>
      <c r="AL393" s="20">
        <v>0</v>
      </c>
      <c r="AM393" s="20">
        <v>0</v>
      </c>
      <c r="AN393" s="20">
        <v>0</v>
      </c>
      <c r="AO393" s="20">
        <v>-12.37</v>
      </c>
      <c r="AP393" s="20">
        <v>0</v>
      </c>
      <c r="AQ393" s="20">
        <v>-1.36</v>
      </c>
      <c r="AR393" s="20">
        <v>-0.69</v>
      </c>
      <c r="AS393" s="20">
        <v>-0.56000000000000005</v>
      </c>
      <c r="AT393" s="20">
        <v>-0.38</v>
      </c>
      <c r="AU393" s="20">
        <v>-0.9</v>
      </c>
      <c r="AV393" s="20">
        <v>-0.86</v>
      </c>
      <c r="AW393" s="20">
        <v>-0.79</v>
      </c>
      <c r="AX393" s="20">
        <v>-2.8</v>
      </c>
      <c r="AY393" s="20">
        <v>-2.4300000000000002</v>
      </c>
      <c r="AZ393" s="20">
        <v>-0.4</v>
      </c>
      <c r="BA393" s="20">
        <v>-0.38</v>
      </c>
      <c r="BB393" s="20">
        <v>-0.17</v>
      </c>
      <c r="BC393" s="20">
        <v>-0.15</v>
      </c>
      <c r="BD393" s="20">
        <v>-0.18</v>
      </c>
      <c r="BE393" s="20">
        <v>-0.06</v>
      </c>
      <c r="BF393" s="11"/>
      <c r="BG393" s="22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C393" s="11"/>
      <c r="DD393" s="11"/>
      <c r="DE393" s="11"/>
      <c r="DF393" s="11"/>
      <c r="DG393" s="11"/>
      <c r="DH393" s="11"/>
      <c r="DI393" s="11"/>
      <c r="DJ393" s="11"/>
      <c r="DK393" s="11"/>
      <c r="DL393" s="11"/>
      <c r="DM393" s="11"/>
      <c r="DN393" s="11"/>
      <c r="DO393" s="11"/>
      <c r="DP393" s="11"/>
      <c r="DQ393" s="11"/>
      <c r="DR393" s="11"/>
      <c r="DS393" s="11"/>
      <c r="DT393" s="11"/>
      <c r="DU393" s="11"/>
      <c r="DV393" s="11"/>
      <c r="DW393" s="11"/>
      <c r="DX393" s="11"/>
      <c r="DY393" s="11"/>
      <c r="DZ393" s="11"/>
      <c r="EA393" s="11"/>
      <c r="EB393" s="11"/>
      <c r="EC393" s="11"/>
      <c r="ED393" s="11"/>
      <c r="EE393" s="11"/>
      <c r="EF393" s="11"/>
      <c r="EG393" s="11"/>
      <c r="EH393" s="11"/>
      <c r="EI393" s="11"/>
      <c r="EJ393" s="11"/>
      <c r="EK393" s="11"/>
      <c r="EL393" s="11"/>
      <c r="EM393" s="11"/>
      <c r="EN393" s="11"/>
      <c r="EO393" s="11"/>
      <c r="EP393" s="11"/>
      <c r="EQ393" s="11"/>
      <c r="ER393" s="11"/>
      <c r="ES393" s="11"/>
      <c r="ET393" s="11"/>
      <c r="EU393" s="11"/>
      <c r="EV393" s="11"/>
      <c r="EW393" s="11"/>
      <c r="EX393" s="11"/>
      <c r="EY393" s="11"/>
      <c r="EZ393" s="11"/>
      <c r="FA393" s="11"/>
      <c r="FB393" s="11"/>
      <c r="FC393" s="11"/>
      <c r="FD393" s="11"/>
      <c r="FE393" s="11"/>
      <c r="FF393" s="11"/>
      <c r="FG393" s="11"/>
      <c r="FH393" s="11"/>
      <c r="FI393" s="11"/>
      <c r="FJ393" s="11"/>
      <c r="FK393" s="11"/>
      <c r="FL393" s="11"/>
      <c r="FM393" s="11"/>
      <c r="FN393" s="11"/>
      <c r="FO393" s="11"/>
      <c r="FP393" s="11"/>
      <c r="FQ393" s="11"/>
      <c r="FR393" s="11"/>
      <c r="FS393" s="11"/>
      <c r="FT393" s="11"/>
      <c r="FU393" s="11"/>
      <c r="FV393" s="11"/>
      <c r="FW393" s="11"/>
      <c r="FX393" s="11"/>
      <c r="FY393" s="11"/>
      <c r="FZ393" s="11"/>
      <c r="GA393" s="11"/>
      <c r="GB393" s="11"/>
      <c r="GC393" s="11"/>
      <c r="GD393" s="11"/>
      <c r="GE393" s="11"/>
      <c r="GF393" s="11"/>
      <c r="GG393" s="11"/>
      <c r="GH393" s="11"/>
      <c r="GI393" s="11"/>
      <c r="GJ393" s="11"/>
      <c r="GK393" s="11"/>
      <c r="GL393" s="11"/>
      <c r="GM393" s="11"/>
      <c r="GN393" s="11"/>
      <c r="GO393" s="11"/>
      <c r="GP393" s="11"/>
      <c r="GQ393" s="11"/>
      <c r="GR393" s="11"/>
      <c r="GS393" s="11"/>
      <c r="GT393" s="11"/>
      <c r="GU393" s="11"/>
      <c r="GV393" s="11"/>
      <c r="GW393" s="11"/>
      <c r="GX393" s="11"/>
      <c r="GY393" s="11"/>
      <c r="GZ393" s="11"/>
      <c r="HA393" s="11"/>
      <c r="HB393" s="11"/>
      <c r="HC393" s="11"/>
      <c r="HD393" s="11"/>
      <c r="HE393" s="11"/>
      <c r="HF393" s="11"/>
      <c r="HG393" s="11"/>
      <c r="HH393" s="11"/>
      <c r="HI393" s="11"/>
      <c r="HJ393" s="11"/>
      <c r="HK393" s="11"/>
      <c r="HL393" s="11"/>
      <c r="HM393" s="11"/>
      <c r="HN393" s="11"/>
      <c r="HO393" s="11"/>
      <c r="HP393" s="11"/>
      <c r="HQ393" s="11"/>
      <c r="HR393" s="11"/>
      <c r="HS393" s="11"/>
      <c r="HT393" s="11"/>
      <c r="HU393" s="11"/>
      <c r="HV393" s="11"/>
      <c r="HW393" s="11"/>
      <c r="HX393" s="11"/>
      <c r="HY393" s="11"/>
      <c r="HZ393" s="11"/>
      <c r="IA393" s="11"/>
      <c r="IB393" s="11"/>
      <c r="IC393" s="11"/>
      <c r="ID393" s="11"/>
      <c r="IE393" s="11"/>
      <c r="IF393" s="11"/>
      <c r="IG393" s="11"/>
      <c r="IH393" s="11"/>
      <c r="II393" s="11"/>
      <c r="IJ393" s="11"/>
      <c r="IK393" s="11"/>
      <c r="IL393" s="11"/>
      <c r="IM393" s="11"/>
      <c r="IN393" s="11"/>
      <c r="IO393" s="11"/>
      <c r="IP393" s="11"/>
      <c r="IQ393" s="11"/>
      <c r="IR393" s="11"/>
      <c r="IS393" s="11"/>
      <c r="IT393" s="11"/>
      <c r="IU393" s="11"/>
      <c r="IV393" s="11"/>
      <c r="IW393" s="11"/>
      <c r="IX393" s="11"/>
      <c r="IY393" s="11"/>
      <c r="IZ393" s="11"/>
      <c r="JA393" s="11"/>
      <c r="JB393" s="11"/>
      <c r="JC393" s="11"/>
      <c r="JD393" s="11"/>
      <c r="JE393" s="11"/>
    </row>
    <row r="394" spans="1:265" x14ac:dyDescent="0.25">
      <c r="A394" s="23" t="s">
        <v>23</v>
      </c>
      <c r="B394" s="29" t="s">
        <v>24</v>
      </c>
      <c r="C394" s="25" t="s">
        <v>271</v>
      </c>
      <c r="D394" s="25" t="s">
        <v>239</v>
      </c>
      <c r="E394" s="25" t="s">
        <v>25</v>
      </c>
      <c r="F394" s="25" t="s">
        <v>18</v>
      </c>
      <c r="G394" s="19" t="s">
        <v>19</v>
      </c>
      <c r="H394" s="20">
        <v>0</v>
      </c>
      <c r="I394" s="20"/>
      <c r="J394" s="20"/>
      <c r="K394" s="20">
        <v>0</v>
      </c>
      <c r="L394" s="20">
        <v>0</v>
      </c>
      <c r="M394" s="20">
        <v>0</v>
      </c>
      <c r="N394" s="20">
        <v>0</v>
      </c>
      <c r="O394" s="20">
        <v>0</v>
      </c>
      <c r="P394" s="20">
        <v>0</v>
      </c>
      <c r="Q394" s="20">
        <v>0</v>
      </c>
      <c r="R394" s="20">
        <v>0</v>
      </c>
      <c r="S394" s="20">
        <v>0</v>
      </c>
      <c r="T394" s="20">
        <v>0</v>
      </c>
      <c r="U394" s="20">
        <v>0</v>
      </c>
      <c r="V394" s="20">
        <v>0</v>
      </c>
      <c r="W394" s="20">
        <v>0</v>
      </c>
      <c r="X394" s="20">
        <v>0</v>
      </c>
      <c r="Y394" s="20">
        <v>0</v>
      </c>
      <c r="Z394" s="20">
        <v>0</v>
      </c>
      <c r="AA394" s="20">
        <v>0</v>
      </c>
      <c r="AB394" s="20">
        <v>0</v>
      </c>
      <c r="AC394" s="20">
        <v>0</v>
      </c>
      <c r="AD394" s="20">
        <v>-135.07</v>
      </c>
      <c r="AE394" s="20">
        <v>-98.64</v>
      </c>
      <c r="AF394" s="20">
        <v>-242.85</v>
      </c>
      <c r="AG394" s="20">
        <v>-197.71</v>
      </c>
      <c r="AH394" s="20">
        <v>-222.05</v>
      </c>
      <c r="AI394" s="20">
        <v>-157.66999999999999</v>
      </c>
      <c r="AJ394" s="20">
        <v>-186.73</v>
      </c>
      <c r="AK394" s="20">
        <v>-205.22</v>
      </c>
      <c r="AL394" s="20">
        <v>-203.88</v>
      </c>
      <c r="AM394" s="20">
        <v>-109.23</v>
      </c>
      <c r="AN394" s="20">
        <v>-142.28</v>
      </c>
      <c r="AO394" s="20">
        <v>-109.79</v>
      </c>
      <c r="AP394" s="20">
        <v>-153.05000000000001</v>
      </c>
      <c r="AQ394" s="20">
        <v>-192.34</v>
      </c>
      <c r="AR394" s="20">
        <v>-183.7</v>
      </c>
      <c r="AS394" s="20">
        <v>-178.3</v>
      </c>
      <c r="AT394" s="20">
        <v>-292.58999999999997</v>
      </c>
      <c r="AU394" s="20">
        <v>-295.64999999999998</v>
      </c>
      <c r="AV394" s="20">
        <v>-304.83</v>
      </c>
      <c r="AW394" s="20">
        <v>-235.52</v>
      </c>
      <c r="AX394" s="20">
        <v>-136.32</v>
      </c>
      <c r="AY394" s="20">
        <v>-110.32</v>
      </c>
      <c r="AZ394" s="20">
        <v>-201.8</v>
      </c>
      <c r="BA394" s="20">
        <v>-62.78</v>
      </c>
      <c r="BB394" s="20">
        <v>-180.67</v>
      </c>
      <c r="BC394" s="20">
        <v>-46.18</v>
      </c>
      <c r="BD394" s="20">
        <v>-51.28</v>
      </c>
      <c r="BE394" s="20">
        <v>-105.76</v>
      </c>
      <c r="BF394" s="11"/>
      <c r="BG394" s="22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C394" s="11"/>
      <c r="DD394" s="11"/>
      <c r="DE394" s="11"/>
      <c r="DF394" s="11"/>
      <c r="DG394" s="11"/>
      <c r="DH394" s="11"/>
      <c r="DI394" s="11"/>
      <c r="DJ394" s="11"/>
      <c r="DK394" s="11"/>
      <c r="DL394" s="11"/>
      <c r="DM394" s="11"/>
      <c r="DN394" s="11"/>
      <c r="DO394" s="11"/>
      <c r="DP394" s="11"/>
      <c r="DQ394" s="11"/>
      <c r="DR394" s="11"/>
      <c r="DS394" s="11"/>
      <c r="DT394" s="11"/>
      <c r="DU394" s="11"/>
      <c r="DV394" s="11"/>
      <c r="DW394" s="11"/>
      <c r="DX394" s="11"/>
      <c r="DY394" s="11"/>
      <c r="DZ394" s="11"/>
      <c r="EA394" s="11"/>
      <c r="EB394" s="11"/>
      <c r="EC394" s="11"/>
      <c r="ED394" s="11"/>
      <c r="EE394" s="11"/>
      <c r="EF394" s="11"/>
      <c r="EG394" s="11"/>
      <c r="EH394" s="11"/>
      <c r="EI394" s="11"/>
      <c r="EJ394" s="11"/>
      <c r="EK394" s="11"/>
      <c r="EL394" s="11"/>
      <c r="EM394" s="11"/>
      <c r="EN394" s="11"/>
      <c r="EO394" s="11"/>
      <c r="EP394" s="11"/>
      <c r="EQ394" s="11"/>
      <c r="ER394" s="11"/>
      <c r="ES394" s="11"/>
      <c r="ET394" s="11"/>
      <c r="EU394" s="11"/>
      <c r="EV394" s="11"/>
      <c r="EW394" s="11"/>
      <c r="EX394" s="11"/>
      <c r="EY394" s="11"/>
      <c r="EZ394" s="11"/>
      <c r="FA394" s="11"/>
      <c r="FB394" s="11"/>
      <c r="FC394" s="11"/>
      <c r="FD394" s="11"/>
      <c r="FE394" s="11"/>
      <c r="FF394" s="11"/>
      <c r="FG394" s="11"/>
      <c r="FH394" s="11"/>
      <c r="FI394" s="11"/>
      <c r="FJ394" s="11"/>
      <c r="FK394" s="11"/>
      <c r="FL394" s="11"/>
      <c r="FM394" s="11"/>
      <c r="FN394" s="11"/>
      <c r="FO394" s="11"/>
      <c r="FP394" s="11"/>
      <c r="FQ394" s="11"/>
      <c r="FR394" s="11"/>
      <c r="FS394" s="11"/>
      <c r="FT394" s="11"/>
      <c r="FU394" s="11"/>
      <c r="FV394" s="11"/>
      <c r="FW394" s="11"/>
      <c r="FX394" s="11"/>
      <c r="FY394" s="11"/>
      <c r="FZ394" s="11"/>
      <c r="GA394" s="11"/>
      <c r="GB394" s="11"/>
      <c r="GC394" s="11"/>
      <c r="GD394" s="11"/>
      <c r="GE394" s="11"/>
      <c r="GF394" s="11"/>
      <c r="GG394" s="11"/>
      <c r="GH394" s="11"/>
      <c r="GI394" s="11"/>
      <c r="GJ394" s="11"/>
      <c r="GK394" s="11"/>
      <c r="GL394" s="11"/>
      <c r="GM394" s="11"/>
      <c r="GN394" s="11"/>
      <c r="GO394" s="11"/>
      <c r="GP394" s="11"/>
      <c r="GQ394" s="11"/>
      <c r="GR394" s="11"/>
      <c r="GS394" s="11"/>
      <c r="GT394" s="11"/>
      <c r="GU394" s="11"/>
      <c r="GV394" s="11"/>
      <c r="GW394" s="11"/>
      <c r="GX394" s="11"/>
      <c r="GY394" s="11"/>
      <c r="GZ394" s="11"/>
      <c r="HA394" s="11"/>
      <c r="HB394" s="11"/>
      <c r="HC394" s="11"/>
      <c r="HD394" s="11"/>
      <c r="HE394" s="11"/>
      <c r="HF394" s="11"/>
      <c r="HG394" s="11"/>
      <c r="HH394" s="11"/>
      <c r="HI394" s="11"/>
      <c r="HJ394" s="11"/>
      <c r="HK394" s="11"/>
      <c r="HL394" s="11"/>
      <c r="HM394" s="11"/>
      <c r="HN394" s="11"/>
      <c r="HO394" s="11"/>
      <c r="HP394" s="11"/>
      <c r="HQ394" s="11"/>
      <c r="HR394" s="11"/>
      <c r="HS394" s="11"/>
      <c r="HT394" s="11"/>
      <c r="HU394" s="11"/>
      <c r="HV394" s="11"/>
      <c r="HW394" s="11"/>
      <c r="HX394" s="11"/>
      <c r="HY394" s="11"/>
      <c r="HZ394" s="11"/>
      <c r="IA394" s="11"/>
      <c r="IB394" s="11"/>
      <c r="IC394" s="11"/>
      <c r="ID394" s="11"/>
      <c r="IE394" s="11"/>
      <c r="IF394" s="11"/>
      <c r="IG394" s="11"/>
      <c r="IH394" s="11"/>
      <c r="II394" s="11"/>
      <c r="IJ394" s="11"/>
      <c r="IK394" s="11"/>
      <c r="IL394" s="11"/>
      <c r="IM394" s="11"/>
      <c r="IN394" s="11"/>
      <c r="IO394" s="11"/>
      <c r="IP394" s="11"/>
      <c r="IQ394" s="11"/>
      <c r="IR394" s="11"/>
      <c r="IS394" s="11"/>
      <c r="IT394" s="11"/>
      <c r="IU394" s="11"/>
      <c r="IV394" s="11"/>
      <c r="IW394" s="11"/>
      <c r="IX394" s="11"/>
      <c r="IY394" s="11"/>
      <c r="IZ394" s="11"/>
      <c r="JA394" s="11"/>
      <c r="JB394" s="11"/>
      <c r="JC394" s="11"/>
      <c r="JD394" s="11"/>
      <c r="JE394" s="11"/>
    </row>
    <row r="395" spans="1:265" x14ac:dyDescent="0.25">
      <c r="A395" s="23" t="s">
        <v>38</v>
      </c>
      <c r="B395" s="29" t="s">
        <v>39</v>
      </c>
      <c r="C395" s="25" t="s">
        <v>271</v>
      </c>
      <c r="D395" s="25" t="s">
        <v>239</v>
      </c>
      <c r="E395" s="25" t="s">
        <v>40</v>
      </c>
      <c r="F395" s="25" t="s">
        <v>18</v>
      </c>
      <c r="G395" s="19" t="s">
        <v>19</v>
      </c>
      <c r="H395" s="20">
        <v>0</v>
      </c>
      <c r="I395" s="20"/>
      <c r="J395" s="20"/>
      <c r="K395" s="20">
        <v>0</v>
      </c>
      <c r="L395" s="20">
        <v>0</v>
      </c>
      <c r="M395" s="20">
        <v>0</v>
      </c>
      <c r="N395" s="20">
        <v>0</v>
      </c>
      <c r="O395" s="20">
        <v>0</v>
      </c>
      <c r="P395" s="20">
        <v>0</v>
      </c>
      <c r="Q395" s="20">
        <v>0</v>
      </c>
      <c r="R395" s="20">
        <v>0</v>
      </c>
      <c r="S395" s="20">
        <v>0</v>
      </c>
      <c r="T395" s="20">
        <v>0</v>
      </c>
      <c r="U395" s="20">
        <v>0</v>
      </c>
      <c r="V395" s="20">
        <v>0</v>
      </c>
      <c r="W395" s="20">
        <v>0</v>
      </c>
      <c r="X395" s="20">
        <v>0</v>
      </c>
      <c r="Y395" s="20">
        <v>0</v>
      </c>
      <c r="Z395" s="20">
        <v>0</v>
      </c>
      <c r="AA395" s="20">
        <v>0</v>
      </c>
      <c r="AB395" s="20">
        <v>0</v>
      </c>
      <c r="AC395" s="20">
        <v>0</v>
      </c>
      <c r="AD395" s="20">
        <v>-5.8</v>
      </c>
      <c r="AE395" s="20">
        <v>0</v>
      </c>
      <c r="AF395" s="20">
        <v>0</v>
      </c>
      <c r="AG395" s="20">
        <v>-5.8</v>
      </c>
      <c r="AH395" s="20">
        <v>-5.8</v>
      </c>
      <c r="AI395" s="20">
        <v>-5.8</v>
      </c>
      <c r="AJ395" s="20">
        <v>-5.8</v>
      </c>
      <c r="AK395" s="20">
        <v>-5.8</v>
      </c>
      <c r="AL395" s="20">
        <v>-5.8</v>
      </c>
      <c r="AM395" s="20">
        <v>-5.8</v>
      </c>
      <c r="AN395" s="20">
        <v>-5.8</v>
      </c>
      <c r="AO395" s="20">
        <v>-5.8</v>
      </c>
      <c r="AP395" s="20">
        <v>0</v>
      </c>
      <c r="AQ395" s="20">
        <v>0</v>
      </c>
      <c r="AR395" s="20">
        <v>0</v>
      </c>
      <c r="AS395" s="20">
        <v>0</v>
      </c>
      <c r="AT395" s="20">
        <v>-38.57</v>
      </c>
      <c r="AU395" s="20">
        <v>-28.73</v>
      </c>
      <c r="AV395" s="20">
        <v>-24.08</v>
      </c>
      <c r="AW395" s="20">
        <v>-24.99</v>
      </c>
      <c r="AX395" s="20">
        <v>-22</v>
      </c>
      <c r="AY395" s="20">
        <v>-23.54</v>
      </c>
      <c r="AZ395" s="20">
        <v>-25.81</v>
      </c>
      <c r="BA395" s="20">
        <v>-26.32</v>
      </c>
      <c r="BB395" s="20">
        <v>-21.18</v>
      </c>
      <c r="BC395" s="20">
        <v>-17.47</v>
      </c>
      <c r="BD395" s="20">
        <v>0</v>
      </c>
      <c r="BE395" s="20">
        <v>-1.33</v>
      </c>
      <c r="BF395" s="11"/>
      <c r="BG395" s="22"/>
    </row>
    <row r="396" spans="1:265" x14ac:dyDescent="0.25">
      <c r="A396" s="23" t="s">
        <v>41</v>
      </c>
      <c r="B396" s="29" t="s">
        <v>42</v>
      </c>
      <c r="C396" s="25" t="s">
        <v>271</v>
      </c>
      <c r="D396" s="25" t="s">
        <v>239</v>
      </c>
      <c r="E396" s="25" t="s">
        <v>43</v>
      </c>
      <c r="F396" s="25" t="s">
        <v>18</v>
      </c>
      <c r="G396" s="19" t="s">
        <v>19</v>
      </c>
      <c r="H396" s="20">
        <v>0</v>
      </c>
      <c r="I396" s="20"/>
      <c r="J396" s="20"/>
      <c r="K396" s="20">
        <v>0</v>
      </c>
      <c r="L396" s="20">
        <v>0</v>
      </c>
      <c r="M396" s="20">
        <v>0</v>
      </c>
      <c r="N396" s="20">
        <v>0</v>
      </c>
      <c r="O396" s="20">
        <v>0</v>
      </c>
      <c r="P396" s="20">
        <v>0</v>
      </c>
      <c r="Q396" s="20">
        <v>0</v>
      </c>
      <c r="R396" s="20">
        <v>0</v>
      </c>
      <c r="S396" s="20">
        <v>0</v>
      </c>
      <c r="T396" s="20">
        <v>0</v>
      </c>
      <c r="U396" s="20">
        <v>0</v>
      </c>
      <c r="V396" s="20">
        <v>0</v>
      </c>
      <c r="W396" s="20">
        <v>0</v>
      </c>
      <c r="X396" s="20">
        <v>0</v>
      </c>
      <c r="Y396" s="20">
        <v>0</v>
      </c>
      <c r="Z396" s="20">
        <v>0</v>
      </c>
      <c r="AA396" s="20">
        <v>0</v>
      </c>
      <c r="AB396" s="20">
        <v>0</v>
      </c>
      <c r="AC396" s="20">
        <v>0</v>
      </c>
      <c r="AD396" s="20">
        <v>-32.64</v>
      </c>
      <c r="AE396" s="20">
        <v>-35.89</v>
      </c>
      <c r="AF396" s="20">
        <v>-33.450000000000003</v>
      </c>
      <c r="AG396" s="20">
        <v>-37.03</v>
      </c>
      <c r="AH396" s="20">
        <v>0</v>
      </c>
      <c r="AI396" s="20">
        <v>-0.75</v>
      </c>
      <c r="AJ396" s="20">
        <v>0</v>
      </c>
      <c r="AK396" s="20">
        <v>0</v>
      </c>
      <c r="AL396" s="20">
        <v>0</v>
      </c>
      <c r="AM396" s="20">
        <v>0</v>
      </c>
      <c r="AN396" s="20">
        <v>-0.6</v>
      </c>
      <c r="AO396" s="20">
        <v>0</v>
      </c>
      <c r="AP396" s="20">
        <v>0</v>
      </c>
      <c r="AQ396" s="20">
        <v>0</v>
      </c>
      <c r="AR396" s="20">
        <v>0</v>
      </c>
      <c r="AS396" s="20">
        <v>-6.81</v>
      </c>
      <c r="AT396" s="20">
        <v>-197.52</v>
      </c>
      <c r="AU396" s="20">
        <v>-282.26</v>
      </c>
      <c r="AV396" s="20">
        <v>-359.1</v>
      </c>
      <c r="AW396" s="20">
        <v>-426.76</v>
      </c>
      <c r="AX396" s="20">
        <v>-350.61</v>
      </c>
      <c r="AY396" s="20">
        <v>-305.75</v>
      </c>
      <c r="AZ396" s="20">
        <v>-361.01</v>
      </c>
      <c r="BA396" s="20">
        <v>-140.09</v>
      </c>
      <c r="BB396" s="20">
        <v>-149.63999999999999</v>
      </c>
      <c r="BC396" s="20">
        <v>-110.58</v>
      </c>
      <c r="BD396" s="20">
        <v>-176.8</v>
      </c>
      <c r="BE396" s="20">
        <v>-186.27</v>
      </c>
      <c r="BF396" s="11"/>
      <c r="BG396" s="22"/>
    </row>
    <row r="397" spans="1:265" x14ac:dyDescent="0.25">
      <c r="A397" s="23" t="s">
        <v>47</v>
      </c>
      <c r="B397" s="29" t="s">
        <v>48</v>
      </c>
      <c r="C397" s="25" t="s">
        <v>271</v>
      </c>
      <c r="D397" s="25" t="s">
        <v>239</v>
      </c>
      <c r="E397" s="25" t="s">
        <v>49</v>
      </c>
      <c r="F397" s="25" t="s">
        <v>18</v>
      </c>
      <c r="G397" s="19" t="s">
        <v>19</v>
      </c>
      <c r="H397" s="20">
        <v>0</v>
      </c>
      <c r="I397" s="20"/>
      <c r="J397" s="20"/>
      <c r="K397" s="20">
        <v>0</v>
      </c>
      <c r="L397" s="20">
        <v>0</v>
      </c>
      <c r="M397" s="20">
        <v>0</v>
      </c>
      <c r="N397" s="20">
        <v>0</v>
      </c>
      <c r="O397" s="20">
        <v>0</v>
      </c>
      <c r="P397" s="20">
        <v>0</v>
      </c>
      <c r="Q397" s="20">
        <v>0</v>
      </c>
      <c r="R397" s="20">
        <v>0</v>
      </c>
      <c r="S397" s="20">
        <v>0</v>
      </c>
      <c r="T397" s="20">
        <v>0</v>
      </c>
      <c r="U397" s="20">
        <v>0</v>
      </c>
      <c r="V397" s="20">
        <v>0</v>
      </c>
      <c r="W397" s="20">
        <v>0</v>
      </c>
      <c r="X397" s="20">
        <v>0</v>
      </c>
      <c r="Y397" s="20">
        <v>0</v>
      </c>
      <c r="Z397" s="20">
        <v>0</v>
      </c>
      <c r="AA397" s="20">
        <v>0</v>
      </c>
      <c r="AB397" s="20">
        <v>0</v>
      </c>
      <c r="AC397" s="20">
        <v>0</v>
      </c>
      <c r="AD397" s="20">
        <v>-6.78</v>
      </c>
      <c r="AE397" s="20">
        <v>-9.58</v>
      </c>
      <c r="AF397" s="20">
        <v>-6.46</v>
      </c>
      <c r="AG397" s="20">
        <v>-55.6</v>
      </c>
      <c r="AH397" s="20">
        <v>-5.54</v>
      </c>
      <c r="AI397" s="20">
        <v>-2.09</v>
      </c>
      <c r="AJ397" s="20">
        <v>0</v>
      </c>
      <c r="AK397" s="20">
        <v>0</v>
      </c>
      <c r="AL397" s="20">
        <v>0</v>
      </c>
      <c r="AM397" s="20">
        <v>-0.26</v>
      </c>
      <c r="AN397" s="20">
        <v>-6.09</v>
      </c>
      <c r="AO397" s="20">
        <v>-6.61</v>
      </c>
      <c r="AP397" s="20">
        <v>0</v>
      </c>
      <c r="AQ397" s="20">
        <v>0</v>
      </c>
      <c r="AR397" s="20">
        <v>0</v>
      </c>
      <c r="AS397" s="20">
        <v>0</v>
      </c>
      <c r="AT397" s="20">
        <v>0</v>
      </c>
      <c r="AU397" s="20">
        <v>0</v>
      </c>
      <c r="AV397" s="20">
        <v>0</v>
      </c>
      <c r="AW397" s="20">
        <v>0</v>
      </c>
      <c r="AX397" s="20">
        <v>0</v>
      </c>
      <c r="AY397" s="20">
        <v>0</v>
      </c>
      <c r="AZ397" s="20">
        <v>0</v>
      </c>
      <c r="BA397" s="20">
        <v>0</v>
      </c>
      <c r="BB397" s="20">
        <v>0</v>
      </c>
      <c r="BC397" s="20">
        <v>0</v>
      </c>
      <c r="BD397" s="20">
        <v>0</v>
      </c>
      <c r="BE397" s="20">
        <v>0</v>
      </c>
      <c r="BF397" s="11"/>
      <c r="BG397" s="22"/>
    </row>
    <row r="398" spans="1:265" x14ac:dyDescent="0.25">
      <c r="A398" s="23" t="s">
        <v>50</v>
      </c>
      <c r="B398" s="29" t="s">
        <v>51</v>
      </c>
      <c r="C398" s="25" t="s">
        <v>271</v>
      </c>
      <c r="D398" s="25" t="s">
        <v>239</v>
      </c>
      <c r="E398" s="25" t="s">
        <v>52</v>
      </c>
      <c r="F398" s="25" t="s">
        <v>18</v>
      </c>
      <c r="G398" s="19" t="s">
        <v>19</v>
      </c>
      <c r="H398" s="20">
        <v>-46</v>
      </c>
      <c r="I398" s="20"/>
      <c r="J398" s="20"/>
      <c r="K398" s="20">
        <v>-139</v>
      </c>
      <c r="L398" s="20">
        <v>-185</v>
      </c>
      <c r="M398" s="20">
        <v>-232</v>
      </c>
      <c r="N398" s="20">
        <v>-278</v>
      </c>
      <c r="O398" s="20">
        <v>-278</v>
      </c>
      <c r="P398" s="20">
        <v>-324</v>
      </c>
      <c r="Q398" s="20">
        <v>-324</v>
      </c>
      <c r="R398" s="20">
        <v>-324</v>
      </c>
      <c r="S398" s="20">
        <v>-324</v>
      </c>
      <c r="T398" s="20">
        <v>-324</v>
      </c>
      <c r="U398" s="20">
        <v>-324</v>
      </c>
      <c r="V398" s="20">
        <v>-324</v>
      </c>
      <c r="W398" s="20">
        <v>-324</v>
      </c>
      <c r="X398" s="20">
        <v>-324</v>
      </c>
      <c r="Y398" s="20">
        <v>-324</v>
      </c>
      <c r="Z398" s="20">
        <v>-324</v>
      </c>
      <c r="AA398" s="20">
        <v>-324</v>
      </c>
      <c r="AB398" s="20">
        <v>-324</v>
      </c>
      <c r="AC398" s="20">
        <v>-324</v>
      </c>
      <c r="AD398" s="20">
        <v>-396.19</v>
      </c>
      <c r="AE398" s="20">
        <v>-402.67</v>
      </c>
      <c r="AF398" s="20">
        <v>-337.9</v>
      </c>
      <c r="AG398" s="20">
        <v>-321.79000000000002</v>
      </c>
      <c r="AH398" s="20">
        <v>-258.81</v>
      </c>
      <c r="AI398" s="20">
        <v>-240.74</v>
      </c>
      <c r="AJ398" s="20">
        <v>-236.49</v>
      </c>
      <c r="AK398" s="20">
        <v>-236.96</v>
      </c>
      <c r="AL398" s="20">
        <v>-237.65</v>
      </c>
      <c r="AM398" s="20">
        <v>-180.89</v>
      </c>
      <c r="AN398" s="20">
        <v>-205.58</v>
      </c>
      <c r="AO398" s="20">
        <v>-242.18</v>
      </c>
      <c r="AP398" s="20">
        <v>-295.18</v>
      </c>
      <c r="AQ398" s="20">
        <v>-521.13</v>
      </c>
      <c r="AR398" s="20">
        <v>-439.72</v>
      </c>
      <c r="AS398" s="20">
        <v>-452.95</v>
      </c>
      <c r="AT398" s="20">
        <v>-502.11</v>
      </c>
      <c r="AU398" s="20">
        <v>-363.8</v>
      </c>
      <c r="AV398" s="20">
        <v>-915.87</v>
      </c>
      <c r="AW398" s="20">
        <v>-517.38</v>
      </c>
      <c r="AX398" s="20">
        <v>-322.52</v>
      </c>
      <c r="AY398" s="20">
        <v>-348.3</v>
      </c>
      <c r="AZ398" s="20">
        <v>-497.89</v>
      </c>
      <c r="BA398" s="20">
        <v>-417.57</v>
      </c>
      <c r="BB398" s="20">
        <v>-180.16</v>
      </c>
      <c r="BC398" s="20">
        <v>-415.03</v>
      </c>
      <c r="BD398" s="20">
        <v>-310.61</v>
      </c>
      <c r="BE398" s="20">
        <v>-311.69</v>
      </c>
      <c r="BF398" s="11"/>
      <c r="BG398" s="22"/>
    </row>
    <row r="399" spans="1:265" x14ac:dyDescent="0.25">
      <c r="A399" s="23" t="s">
        <v>53</v>
      </c>
      <c r="B399" s="29" t="s">
        <v>53</v>
      </c>
      <c r="C399" s="25" t="s">
        <v>271</v>
      </c>
      <c r="D399" s="25" t="s">
        <v>239</v>
      </c>
      <c r="E399" s="25" t="s">
        <v>54</v>
      </c>
      <c r="F399" s="25" t="s">
        <v>18</v>
      </c>
      <c r="G399" s="19" t="s">
        <v>19</v>
      </c>
      <c r="H399" s="20">
        <v>0</v>
      </c>
      <c r="I399" s="20"/>
      <c r="J399" s="20"/>
      <c r="K399" s="20">
        <v>0</v>
      </c>
      <c r="L399" s="20">
        <v>0</v>
      </c>
      <c r="M399" s="20">
        <v>0</v>
      </c>
      <c r="N399" s="20">
        <v>0</v>
      </c>
      <c r="O399" s="20">
        <v>0</v>
      </c>
      <c r="P399" s="20">
        <v>0</v>
      </c>
      <c r="Q399" s="20">
        <v>0</v>
      </c>
      <c r="R399" s="20">
        <v>0</v>
      </c>
      <c r="S399" s="20">
        <v>0</v>
      </c>
      <c r="T399" s="20">
        <v>0</v>
      </c>
      <c r="U399" s="20">
        <v>0</v>
      </c>
      <c r="V399" s="20">
        <v>0</v>
      </c>
      <c r="W399" s="20">
        <v>0</v>
      </c>
      <c r="X399" s="20">
        <v>0</v>
      </c>
      <c r="Y399" s="20">
        <v>0</v>
      </c>
      <c r="Z399" s="20">
        <v>0</v>
      </c>
      <c r="AA399" s="20">
        <v>0</v>
      </c>
      <c r="AB399" s="20">
        <v>0</v>
      </c>
      <c r="AC399" s="20">
        <v>0</v>
      </c>
      <c r="AD399" s="20">
        <v>-14.22</v>
      </c>
      <c r="AE399" s="20">
        <v>-17.079999999999998</v>
      </c>
      <c r="AF399" s="20">
        <v>-14.22</v>
      </c>
      <c r="AG399" s="20">
        <v>-52.21</v>
      </c>
      <c r="AH399" s="20">
        <v>-83.37</v>
      </c>
      <c r="AI399" s="20">
        <v>-85.92</v>
      </c>
      <c r="AJ399" s="20">
        <v>-88.84</v>
      </c>
      <c r="AK399" s="20">
        <v>-140.47</v>
      </c>
      <c r="AL399" s="20">
        <v>-114.16</v>
      </c>
      <c r="AM399" s="20">
        <v>-65.42</v>
      </c>
      <c r="AN399" s="20">
        <v>-109.61</v>
      </c>
      <c r="AO399" s="20">
        <v>-88.18</v>
      </c>
      <c r="AP399" s="20">
        <v>-10.85</v>
      </c>
      <c r="AQ399" s="20">
        <v>-90.98</v>
      </c>
      <c r="AR399" s="20">
        <v>-111</v>
      </c>
      <c r="AS399" s="20">
        <v>-104.08</v>
      </c>
      <c r="AT399" s="20">
        <v>-83.84</v>
      </c>
      <c r="AU399" s="20">
        <v>-91.72</v>
      </c>
      <c r="AV399" s="20">
        <v>-144.32</v>
      </c>
      <c r="AW399" s="20">
        <v>-13.86</v>
      </c>
      <c r="AX399" s="20">
        <v>-164.04</v>
      </c>
      <c r="AY399" s="20">
        <v>-102.27</v>
      </c>
      <c r="AZ399" s="20">
        <v>-41.53</v>
      </c>
      <c r="BA399" s="20">
        <v>-56.61</v>
      </c>
      <c r="BB399" s="20">
        <v>-23.75</v>
      </c>
      <c r="BC399" s="20">
        <v>-29.42</v>
      </c>
      <c r="BD399" s="20">
        <v>-22.24</v>
      </c>
      <c r="BE399" s="20">
        <v>-48.95</v>
      </c>
      <c r="BF399" s="11"/>
      <c r="BG399" s="27"/>
    </row>
    <row r="400" spans="1:265" x14ac:dyDescent="0.25">
      <c r="A400" s="23" t="s">
        <v>171</v>
      </c>
      <c r="B400" s="31" t="s">
        <v>172</v>
      </c>
      <c r="C400" s="25" t="s">
        <v>271</v>
      </c>
      <c r="D400" s="25" t="s">
        <v>239</v>
      </c>
      <c r="E400" s="25" t="s">
        <v>173</v>
      </c>
      <c r="F400" s="25" t="s">
        <v>18</v>
      </c>
      <c r="G400" s="19" t="s">
        <v>19</v>
      </c>
      <c r="H400" s="20">
        <v>0</v>
      </c>
      <c r="I400" s="20"/>
      <c r="J400" s="20"/>
      <c r="K400" s="20">
        <v>0</v>
      </c>
      <c r="L400" s="20">
        <v>0</v>
      </c>
      <c r="M400" s="20">
        <v>0</v>
      </c>
      <c r="N400" s="20">
        <v>0</v>
      </c>
      <c r="O400" s="20">
        <v>0</v>
      </c>
      <c r="P400" s="20">
        <v>0</v>
      </c>
      <c r="Q400" s="20">
        <v>0</v>
      </c>
      <c r="R400" s="20">
        <v>0</v>
      </c>
      <c r="S400" s="20">
        <v>0</v>
      </c>
      <c r="T400" s="20">
        <v>0</v>
      </c>
      <c r="U400" s="20">
        <v>0</v>
      </c>
      <c r="V400" s="20">
        <v>0</v>
      </c>
      <c r="W400" s="20">
        <v>0</v>
      </c>
      <c r="X400" s="20">
        <v>0</v>
      </c>
      <c r="Y400" s="20">
        <v>0</v>
      </c>
      <c r="Z400" s="20">
        <v>0</v>
      </c>
      <c r="AA400" s="20">
        <v>0</v>
      </c>
      <c r="AB400" s="20">
        <v>0</v>
      </c>
      <c r="AC400" s="20">
        <v>0</v>
      </c>
      <c r="AD400" s="20">
        <v>0</v>
      </c>
      <c r="AE400" s="20">
        <v>0</v>
      </c>
      <c r="AF400" s="20">
        <v>0</v>
      </c>
      <c r="AG400" s="20">
        <v>0</v>
      </c>
      <c r="AH400" s="20">
        <v>0</v>
      </c>
      <c r="AI400" s="20">
        <v>0</v>
      </c>
      <c r="AJ400" s="20">
        <v>0</v>
      </c>
      <c r="AK400" s="20">
        <v>0</v>
      </c>
      <c r="AL400" s="20">
        <v>0</v>
      </c>
      <c r="AM400" s="20">
        <v>0</v>
      </c>
      <c r="AN400" s="20">
        <v>0</v>
      </c>
      <c r="AO400" s="20">
        <v>0</v>
      </c>
      <c r="AP400" s="20">
        <v>0</v>
      </c>
      <c r="AQ400" s="20">
        <v>0</v>
      </c>
      <c r="AR400" s="20">
        <v>0</v>
      </c>
      <c r="AS400" s="20">
        <v>0</v>
      </c>
      <c r="AT400" s="20">
        <v>0</v>
      </c>
      <c r="AU400" s="20">
        <v>0</v>
      </c>
      <c r="AV400" s="20">
        <v>0</v>
      </c>
      <c r="AW400" s="20">
        <v>0</v>
      </c>
      <c r="AX400" s="20">
        <v>-0.48</v>
      </c>
      <c r="AY400" s="20">
        <v>-1.17</v>
      </c>
      <c r="AZ400" s="20">
        <v>-6.36</v>
      </c>
      <c r="BA400" s="20">
        <v>-3.49</v>
      </c>
      <c r="BB400" s="20">
        <v>-14.03</v>
      </c>
      <c r="BC400" s="20">
        <v>-5.15</v>
      </c>
      <c r="BD400" s="20">
        <v>-9.86</v>
      </c>
      <c r="BE400" s="20">
        <v>-29.44</v>
      </c>
      <c r="BF400" s="11"/>
      <c r="BG400" s="27"/>
    </row>
    <row r="401" spans="1:65" x14ac:dyDescent="0.25">
      <c r="A401" s="23" t="s">
        <v>55</v>
      </c>
      <c r="B401" s="29" t="s">
        <v>56</v>
      </c>
      <c r="C401" s="25" t="s">
        <v>271</v>
      </c>
      <c r="D401" s="25" t="s">
        <v>239</v>
      </c>
      <c r="E401" s="25" t="s">
        <v>57</v>
      </c>
      <c r="F401" s="25" t="s">
        <v>18</v>
      </c>
      <c r="G401" s="19" t="s">
        <v>19</v>
      </c>
      <c r="H401" s="20">
        <v>-3024</v>
      </c>
      <c r="I401" s="20"/>
      <c r="J401" s="20"/>
      <c r="K401" s="20">
        <v>-3326.4</v>
      </c>
      <c r="L401" s="20">
        <v>-3628.8</v>
      </c>
      <c r="M401" s="20">
        <v>-3628.8</v>
      </c>
      <c r="N401" s="20">
        <v>-3628.8</v>
      </c>
      <c r="O401" s="20">
        <v>-3810.15</v>
      </c>
      <c r="P401" s="20">
        <v>-3810.15</v>
      </c>
      <c r="Q401" s="20">
        <v>-4033.8</v>
      </c>
      <c r="R401" s="20">
        <v>-4250.7</v>
      </c>
      <c r="S401" s="20">
        <v>-4499.1000000000004</v>
      </c>
      <c r="T401" s="20">
        <v>-4694.8500000000004</v>
      </c>
      <c r="U401" s="20">
        <v>-4957.2</v>
      </c>
      <c r="V401" s="20">
        <v>-5149.3500000000004</v>
      </c>
      <c r="W401" s="20">
        <v>-5149.3500000000004</v>
      </c>
      <c r="X401" s="20">
        <v>-5161.5</v>
      </c>
      <c r="Y401" s="20">
        <v>-5402.25</v>
      </c>
      <c r="Z401" s="20">
        <v>-5294.25</v>
      </c>
      <c r="AA401" s="20">
        <v>-4616.55</v>
      </c>
      <c r="AB401" s="20">
        <v>-4396.95</v>
      </c>
      <c r="AC401" s="20">
        <v>-3961.35</v>
      </c>
      <c r="AD401" s="20">
        <v>-4012.63</v>
      </c>
      <c r="AE401" s="20">
        <v>-4206.1099999999997</v>
      </c>
      <c r="AF401" s="20">
        <v>-3611.22</v>
      </c>
      <c r="AG401" s="20">
        <v>-4214.34</v>
      </c>
      <c r="AH401" s="20">
        <v>-3973.1</v>
      </c>
      <c r="AI401" s="20">
        <v>-3580.85</v>
      </c>
      <c r="AJ401" s="20">
        <v>-3093.7</v>
      </c>
      <c r="AK401" s="20">
        <v>-3169.95</v>
      </c>
      <c r="AL401" s="20">
        <v>-2933.46</v>
      </c>
      <c r="AM401" s="20">
        <v>-3114.35</v>
      </c>
      <c r="AN401" s="20">
        <v>-2912.56</v>
      </c>
      <c r="AO401" s="20">
        <v>-1389.89</v>
      </c>
      <c r="AP401" s="20">
        <v>-1220.42</v>
      </c>
      <c r="AQ401" s="20">
        <v>-1719.1</v>
      </c>
      <c r="AR401" s="20">
        <v>-2021.8</v>
      </c>
      <c r="AS401" s="20">
        <v>-1296.51</v>
      </c>
      <c r="AT401" s="20">
        <v>-1294.1600000000001</v>
      </c>
      <c r="AU401" s="20">
        <v>-1361.24</v>
      </c>
      <c r="AV401" s="20">
        <v>-1176.77</v>
      </c>
      <c r="AW401" s="20">
        <v>-1226.92</v>
      </c>
      <c r="AX401" s="20">
        <v>-1158.69</v>
      </c>
      <c r="AY401" s="20">
        <v>-1373.37</v>
      </c>
      <c r="AZ401" s="20">
        <v>-1175.92</v>
      </c>
      <c r="BA401" s="20">
        <v>-1034.1300000000001</v>
      </c>
      <c r="BB401" s="20">
        <v>-988.78</v>
      </c>
      <c r="BC401" s="20">
        <v>-841.74</v>
      </c>
      <c r="BD401" s="20">
        <v>-872.9</v>
      </c>
      <c r="BE401" s="20">
        <v>-853.04</v>
      </c>
      <c r="BF401" s="11"/>
      <c r="BG401" s="27"/>
    </row>
    <row r="402" spans="1:65" x14ac:dyDescent="0.25">
      <c r="A402" s="23" t="s">
        <v>58</v>
      </c>
      <c r="B402" s="29" t="s">
        <v>175</v>
      </c>
      <c r="C402" s="25" t="s">
        <v>271</v>
      </c>
      <c r="D402" s="25" t="s">
        <v>239</v>
      </c>
      <c r="E402" s="25" t="s">
        <v>60</v>
      </c>
      <c r="F402" s="25" t="s">
        <v>18</v>
      </c>
      <c r="G402" s="19" t="s">
        <v>19</v>
      </c>
      <c r="H402" s="20">
        <v>-3696</v>
      </c>
      <c r="I402" s="20"/>
      <c r="J402" s="20"/>
      <c r="K402" s="20">
        <v>-4065.6</v>
      </c>
      <c r="L402" s="20">
        <v>-4435.2</v>
      </c>
      <c r="M402" s="20">
        <v>-4435.2</v>
      </c>
      <c r="N402" s="20">
        <v>-4435.2</v>
      </c>
      <c r="O402" s="20">
        <v>-4656.8500000000004</v>
      </c>
      <c r="P402" s="20">
        <v>-4656.8500000000004</v>
      </c>
      <c r="Q402" s="20">
        <v>-4930.2</v>
      </c>
      <c r="R402" s="20">
        <v>-5195.3</v>
      </c>
      <c r="S402" s="20">
        <v>-5498.9</v>
      </c>
      <c r="T402" s="20">
        <v>-5738.15</v>
      </c>
      <c r="U402" s="20">
        <v>-6058.8</v>
      </c>
      <c r="V402" s="20">
        <v>-6293.65</v>
      </c>
      <c r="W402" s="20">
        <v>-6293.65</v>
      </c>
      <c r="X402" s="20">
        <v>-6308.5</v>
      </c>
      <c r="Y402" s="20">
        <v>-6602.75</v>
      </c>
      <c r="Z402" s="20">
        <v>-6470.75</v>
      </c>
      <c r="AA402" s="20">
        <v>-5642.45</v>
      </c>
      <c r="AB402" s="20">
        <v>-5374.05</v>
      </c>
      <c r="AC402" s="20">
        <v>-4841.6499999999996</v>
      </c>
      <c r="AD402" s="20">
        <v>-4904.33</v>
      </c>
      <c r="AE402" s="20">
        <v>-5140.8</v>
      </c>
      <c r="AF402" s="20">
        <v>-4413.72</v>
      </c>
      <c r="AG402" s="20">
        <v>-5150.8599999999997</v>
      </c>
      <c r="AH402" s="20">
        <v>-4856.01</v>
      </c>
      <c r="AI402" s="20">
        <v>-4376.59</v>
      </c>
      <c r="AJ402" s="20">
        <v>-3781.19</v>
      </c>
      <c r="AK402" s="20">
        <v>-3874.38</v>
      </c>
      <c r="AL402" s="20">
        <v>-3585.34</v>
      </c>
      <c r="AM402" s="20">
        <v>-3806.43</v>
      </c>
      <c r="AN402" s="20">
        <v>-3559.8</v>
      </c>
      <c r="AO402" s="20">
        <v>-1698.75</v>
      </c>
      <c r="AP402" s="20">
        <v>-1491.63</v>
      </c>
      <c r="AQ402" s="20">
        <v>-2101.12</v>
      </c>
      <c r="AR402" s="20">
        <v>-2471.09</v>
      </c>
      <c r="AS402" s="20">
        <v>-1584.63</v>
      </c>
      <c r="AT402" s="20">
        <v>-1581.76</v>
      </c>
      <c r="AU402" s="20">
        <v>-1663.74</v>
      </c>
      <c r="AV402" s="20">
        <v>-1438.28</v>
      </c>
      <c r="AW402" s="20">
        <v>-1499.57</v>
      </c>
      <c r="AX402" s="20">
        <v>-1416.18</v>
      </c>
      <c r="AY402" s="20">
        <v>-1678.56</v>
      </c>
      <c r="AZ402" s="20">
        <v>-1437.24</v>
      </c>
      <c r="BA402" s="20">
        <v>-1263.94</v>
      </c>
      <c r="BB402" s="20">
        <v>-1208.51</v>
      </c>
      <c r="BC402" s="20">
        <v>-1028.79</v>
      </c>
      <c r="BD402" s="20">
        <v>-1066.8800000000001</v>
      </c>
      <c r="BE402" s="20">
        <v>-1042.6099999999999</v>
      </c>
      <c r="BF402" s="11"/>
      <c r="BG402" s="27"/>
    </row>
    <row r="403" spans="1:65" x14ac:dyDescent="0.25">
      <c r="A403" s="23" t="s">
        <v>261</v>
      </c>
      <c r="B403" s="29" t="s">
        <v>262</v>
      </c>
      <c r="C403" s="25" t="s">
        <v>271</v>
      </c>
      <c r="D403" s="25" t="s">
        <v>239</v>
      </c>
      <c r="E403" s="25" t="s">
        <v>138</v>
      </c>
      <c r="F403" s="25" t="s">
        <v>18</v>
      </c>
      <c r="G403" s="19" t="s">
        <v>19</v>
      </c>
      <c r="H403" s="20">
        <v>0</v>
      </c>
      <c r="I403" s="20"/>
      <c r="J403" s="20"/>
      <c r="K403" s="20">
        <v>0</v>
      </c>
      <c r="L403" s="20">
        <v>0</v>
      </c>
      <c r="M403" s="20">
        <v>0</v>
      </c>
      <c r="N403" s="20">
        <v>0</v>
      </c>
      <c r="O403" s="20">
        <v>0</v>
      </c>
      <c r="P403" s="20">
        <v>0</v>
      </c>
      <c r="Q403" s="20">
        <v>0</v>
      </c>
      <c r="R403" s="20">
        <v>0</v>
      </c>
      <c r="S403" s="20">
        <v>0</v>
      </c>
      <c r="T403" s="20">
        <v>0</v>
      </c>
      <c r="U403" s="20">
        <v>0</v>
      </c>
      <c r="V403" s="20">
        <v>0</v>
      </c>
      <c r="W403" s="20">
        <v>0</v>
      </c>
      <c r="X403" s="20">
        <v>0</v>
      </c>
      <c r="Y403" s="20">
        <v>0</v>
      </c>
      <c r="Z403" s="20">
        <v>0</v>
      </c>
      <c r="AA403" s="20">
        <v>0</v>
      </c>
      <c r="AB403" s="20">
        <v>0</v>
      </c>
      <c r="AC403" s="20">
        <v>0</v>
      </c>
      <c r="AD403" s="20">
        <v>-51.7</v>
      </c>
      <c r="AE403" s="20">
        <v>-46</v>
      </c>
      <c r="AF403" s="20">
        <v>-59.1</v>
      </c>
      <c r="AG403" s="20">
        <v>-44.5</v>
      </c>
      <c r="AH403" s="20">
        <v>-22.1</v>
      </c>
      <c r="AI403" s="20">
        <v>-45.28</v>
      </c>
      <c r="AJ403" s="20">
        <v>-73.92</v>
      </c>
      <c r="AK403" s="20">
        <v>-68.95</v>
      </c>
      <c r="AL403" s="20">
        <v>-55.77</v>
      </c>
      <c r="AM403" s="20">
        <v>-59.74</v>
      </c>
      <c r="AN403" s="20">
        <v>-77.7</v>
      </c>
      <c r="AO403" s="20">
        <v>-76.34</v>
      </c>
      <c r="AP403" s="20">
        <v>-79.56</v>
      </c>
      <c r="AQ403" s="20">
        <v>-87.47</v>
      </c>
      <c r="AR403" s="20">
        <v>-63.34</v>
      </c>
      <c r="AS403" s="20">
        <v>-57.81</v>
      </c>
      <c r="AT403" s="20">
        <v>-39.380000000000003</v>
      </c>
      <c r="AU403" s="20">
        <v>-43.42</v>
      </c>
      <c r="AV403" s="20">
        <v>-38.78</v>
      </c>
      <c r="AW403" s="20">
        <v>-36.24</v>
      </c>
      <c r="AX403" s="20">
        <v>-46.83</v>
      </c>
      <c r="AY403" s="20">
        <v>-48.04</v>
      </c>
      <c r="AZ403" s="20">
        <v>-53.16</v>
      </c>
      <c r="BA403" s="20">
        <v>-57.75</v>
      </c>
      <c r="BB403" s="20">
        <v>-54.38</v>
      </c>
      <c r="BC403" s="20">
        <v>-63.42</v>
      </c>
      <c r="BD403" s="20">
        <v>-68.31</v>
      </c>
      <c r="BE403" s="20">
        <v>-86.08</v>
      </c>
      <c r="BF403" s="11"/>
      <c r="BG403" s="22"/>
    </row>
    <row r="404" spans="1:65" x14ac:dyDescent="0.25">
      <c r="A404" s="16" t="s">
        <v>202</v>
      </c>
      <c r="B404" s="29" t="s">
        <v>203</v>
      </c>
      <c r="C404" s="18"/>
      <c r="D404" s="18"/>
      <c r="E404" s="18"/>
      <c r="F404" s="18"/>
      <c r="G404" s="19"/>
      <c r="H404" s="20" t="s">
        <v>76</v>
      </c>
      <c r="I404" s="20"/>
      <c r="J404" s="20"/>
      <c r="K404" s="20" t="s">
        <v>76</v>
      </c>
      <c r="L404" s="20" t="s">
        <v>76</v>
      </c>
      <c r="M404" s="20" t="s">
        <v>76</v>
      </c>
      <c r="N404" s="20" t="s">
        <v>76</v>
      </c>
      <c r="O404" s="20" t="s">
        <v>76</v>
      </c>
      <c r="P404" s="20" t="s">
        <v>76</v>
      </c>
      <c r="Q404" s="20" t="s">
        <v>76</v>
      </c>
      <c r="R404" s="20" t="s">
        <v>76</v>
      </c>
      <c r="S404" s="20" t="s">
        <v>76</v>
      </c>
      <c r="T404" s="20" t="s">
        <v>76</v>
      </c>
      <c r="U404" s="20" t="s">
        <v>76</v>
      </c>
      <c r="V404" s="20" t="s">
        <v>76</v>
      </c>
      <c r="W404" s="20" t="s">
        <v>76</v>
      </c>
      <c r="X404" s="20" t="s">
        <v>76</v>
      </c>
      <c r="Y404" s="20" t="s">
        <v>76</v>
      </c>
      <c r="Z404" s="20" t="s">
        <v>76</v>
      </c>
      <c r="AA404" s="20" t="s">
        <v>76</v>
      </c>
      <c r="AB404" s="20" t="s">
        <v>76</v>
      </c>
      <c r="AC404" s="20" t="s">
        <v>76</v>
      </c>
      <c r="AD404" s="20" t="s">
        <v>76</v>
      </c>
      <c r="AE404" s="20" t="s">
        <v>76</v>
      </c>
      <c r="AF404" s="20" t="s">
        <v>76</v>
      </c>
      <c r="AG404" s="20" t="s">
        <v>76</v>
      </c>
      <c r="AH404" s="20" t="s">
        <v>76</v>
      </c>
      <c r="AI404" s="20" t="s">
        <v>76</v>
      </c>
      <c r="AJ404" s="20" t="s">
        <v>76</v>
      </c>
      <c r="AK404" s="20" t="s">
        <v>76</v>
      </c>
      <c r="AL404" s="20" t="s">
        <v>76</v>
      </c>
      <c r="AM404" s="20" t="s">
        <v>76</v>
      </c>
      <c r="AN404" s="20" t="s">
        <v>76</v>
      </c>
      <c r="AO404" s="20" t="s">
        <v>76</v>
      </c>
      <c r="AP404" s="20" t="s">
        <v>76</v>
      </c>
      <c r="AQ404" s="20" t="s">
        <v>76</v>
      </c>
      <c r="AR404" s="20" t="s">
        <v>76</v>
      </c>
      <c r="AS404" s="20" t="s">
        <v>76</v>
      </c>
      <c r="AT404" s="20" t="s">
        <v>76</v>
      </c>
      <c r="AU404" s="20" t="s">
        <v>76</v>
      </c>
      <c r="AV404" s="20" t="s">
        <v>76</v>
      </c>
      <c r="AW404" s="20" t="s">
        <v>76</v>
      </c>
      <c r="AX404" s="20" t="s">
        <v>76</v>
      </c>
      <c r="AY404" s="20" t="s">
        <v>76</v>
      </c>
      <c r="AZ404" s="20" t="s">
        <v>76</v>
      </c>
      <c r="BA404" s="20" t="s">
        <v>76</v>
      </c>
      <c r="BB404" s="20" t="s">
        <v>76</v>
      </c>
      <c r="BC404" s="20" t="s">
        <v>76</v>
      </c>
      <c r="BD404" s="20" t="s">
        <v>76</v>
      </c>
      <c r="BE404" s="20" t="s">
        <v>76</v>
      </c>
      <c r="BF404" s="11"/>
      <c r="BG404" s="22"/>
    </row>
    <row r="405" spans="1:65" x14ac:dyDescent="0.25">
      <c r="A405" s="23" t="s">
        <v>139</v>
      </c>
      <c r="B405" s="29" t="s">
        <v>140</v>
      </c>
      <c r="C405" s="25" t="s">
        <v>271</v>
      </c>
      <c r="D405" s="25" t="s">
        <v>247</v>
      </c>
      <c r="E405" s="25" t="s">
        <v>141</v>
      </c>
      <c r="F405" s="25" t="s">
        <v>18</v>
      </c>
      <c r="G405" s="19" t="s">
        <v>19</v>
      </c>
      <c r="H405" s="20">
        <v>3155.36</v>
      </c>
      <c r="I405" s="20"/>
      <c r="J405" s="20"/>
      <c r="K405" s="20">
        <v>3626</v>
      </c>
      <c r="L405" s="20">
        <v>4015</v>
      </c>
      <c r="M405" s="20">
        <v>4096</v>
      </c>
      <c r="N405" s="20">
        <v>4177</v>
      </c>
      <c r="O405" s="20">
        <v>4362</v>
      </c>
      <c r="P405" s="20">
        <v>4444</v>
      </c>
      <c r="Q405" s="20">
        <v>5237</v>
      </c>
      <c r="R405" s="20">
        <v>6458</v>
      </c>
      <c r="S405" s="20">
        <v>7185</v>
      </c>
      <c r="T405" s="20">
        <v>8036</v>
      </c>
      <c r="U405" s="20">
        <v>8906</v>
      </c>
      <c r="V405" s="20">
        <v>9554</v>
      </c>
      <c r="W405" s="20">
        <v>9394</v>
      </c>
      <c r="X405" s="20">
        <v>10070</v>
      </c>
      <c r="Y405" s="20">
        <v>10697</v>
      </c>
      <c r="Z405" s="20">
        <v>10306</v>
      </c>
      <c r="AA405" s="20">
        <v>9297</v>
      </c>
      <c r="AB405" s="20">
        <v>9221</v>
      </c>
      <c r="AC405" s="20">
        <v>8743</v>
      </c>
      <c r="AD405" s="20">
        <v>10590.44</v>
      </c>
      <c r="AE405" s="20">
        <v>10787.15</v>
      </c>
      <c r="AF405" s="20">
        <v>10196.1</v>
      </c>
      <c r="AG405" s="20">
        <v>10890.19</v>
      </c>
      <c r="AH405" s="20">
        <v>10683.4</v>
      </c>
      <c r="AI405" s="20">
        <v>9920.2099999999991</v>
      </c>
      <c r="AJ405" s="20">
        <v>9513.07</v>
      </c>
      <c r="AK405" s="20">
        <v>9723.4</v>
      </c>
      <c r="AL405" s="20">
        <v>9062.48</v>
      </c>
      <c r="AM405" s="20">
        <v>8969.1200000000008</v>
      </c>
      <c r="AN405" s="20">
        <v>9073.57</v>
      </c>
      <c r="AO405" s="20">
        <v>5901.36</v>
      </c>
      <c r="AP405" s="20">
        <v>5499.12</v>
      </c>
      <c r="AQ405" s="20">
        <v>6960.17</v>
      </c>
      <c r="AR405" s="20">
        <v>6806.4</v>
      </c>
      <c r="AS405" s="20">
        <v>5298.28</v>
      </c>
      <c r="AT405" s="20">
        <v>5536.61</v>
      </c>
      <c r="AU405" s="20">
        <v>5654.36</v>
      </c>
      <c r="AV405" s="20">
        <v>5856.61</v>
      </c>
      <c r="AW405" s="20">
        <v>5430.61</v>
      </c>
      <c r="AX405" s="20">
        <v>5951.12</v>
      </c>
      <c r="AY405" s="20">
        <v>6353.79</v>
      </c>
      <c r="AZ405" s="20">
        <v>6511.76</v>
      </c>
      <c r="BA405" s="20">
        <v>6442.36</v>
      </c>
      <c r="BB405" s="20">
        <v>6653.67</v>
      </c>
      <c r="BC405" s="20">
        <v>6666.45</v>
      </c>
      <c r="BD405" s="20">
        <v>7074.09</v>
      </c>
      <c r="BE405" s="20">
        <v>7177.33</v>
      </c>
      <c r="BF405" s="11"/>
      <c r="BG405" s="22"/>
    </row>
    <row r="406" spans="1:65" x14ac:dyDescent="0.25">
      <c r="A406" s="13" t="s">
        <v>272</v>
      </c>
      <c r="B406" s="33" t="s">
        <v>273</v>
      </c>
      <c r="C406" s="18"/>
      <c r="D406" s="18"/>
      <c r="E406" s="18"/>
      <c r="F406" s="18"/>
      <c r="G406" s="19"/>
      <c r="H406" s="20" t="s">
        <v>76</v>
      </c>
      <c r="I406" s="20"/>
      <c r="J406" s="20"/>
      <c r="K406" s="20" t="s">
        <v>76</v>
      </c>
      <c r="L406" s="20" t="s">
        <v>76</v>
      </c>
      <c r="M406" s="20" t="s">
        <v>76</v>
      </c>
      <c r="N406" s="20" t="s">
        <v>76</v>
      </c>
      <c r="O406" s="20" t="s">
        <v>76</v>
      </c>
      <c r="P406" s="20" t="s">
        <v>76</v>
      </c>
      <c r="Q406" s="20" t="s">
        <v>76</v>
      </c>
      <c r="R406" s="20" t="s">
        <v>76</v>
      </c>
      <c r="S406" s="20" t="s">
        <v>76</v>
      </c>
      <c r="T406" s="20" t="s">
        <v>76</v>
      </c>
      <c r="U406" s="20" t="s">
        <v>76</v>
      </c>
      <c r="V406" s="20" t="s">
        <v>76</v>
      </c>
      <c r="W406" s="20" t="s">
        <v>76</v>
      </c>
      <c r="X406" s="20" t="s">
        <v>76</v>
      </c>
      <c r="Y406" s="20" t="s">
        <v>76</v>
      </c>
      <c r="Z406" s="20" t="s">
        <v>76</v>
      </c>
      <c r="AA406" s="20" t="s">
        <v>76</v>
      </c>
      <c r="AB406" s="20" t="s">
        <v>76</v>
      </c>
      <c r="AC406" s="20" t="s">
        <v>76</v>
      </c>
      <c r="AD406" s="20" t="s">
        <v>76</v>
      </c>
      <c r="AE406" s="20" t="s">
        <v>76</v>
      </c>
      <c r="AF406" s="20" t="s">
        <v>76</v>
      </c>
      <c r="AG406" s="20" t="s">
        <v>76</v>
      </c>
      <c r="AH406" s="20" t="s">
        <v>76</v>
      </c>
      <c r="AI406" s="20" t="s">
        <v>76</v>
      </c>
      <c r="AJ406" s="20" t="s">
        <v>76</v>
      </c>
      <c r="AK406" s="20" t="s">
        <v>76</v>
      </c>
      <c r="AL406" s="20" t="s">
        <v>76</v>
      </c>
      <c r="AM406" s="20" t="s">
        <v>76</v>
      </c>
      <c r="AN406" s="20" t="s">
        <v>76</v>
      </c>
      <c r="AO406" s="20" t="s">
        <v>76</v>
      </c>
      <c r="AP406" s="20" t="s">
        <v>76</v>
      </c>
      <c r="AQ406" s="20" t="s">
        <v>76</v>
      </c>
      <c r="AR406" s="20" t="s">
        <v>76</v>
      </c>
      <c r="AS406" s="20" t="s">
        <v>76</v>
      </c>
      <c r="AT406" s="20" t="s">
        <v>76</v>
      </c>
      <c r="AU406" s="20" t="s">
        <v>76</v>
      </c>
      <c r="AV406" s="20" t="s">
        <v>76</v>
      </c>
      <c r="AW406" s="20" t="s">
        <v>76</v>
      </c>
      <c r="AX406" s="20" t="s">
        <v>76</v>
      </c>
      <c r="AY406" s="20" t="s">
        <v>76</v>
      </c>
      <c r="AZ406" s="20" t="s">
        <v>76</v>
      </c>
      <c r="BA406" s="20" t="s">
        <v>76</v>
      </c>
      <c r="BB406" s="20" t="s">
        <v>76</v>
      </c>
      <c r="BC406" s="20" t="s">
        <v>76</v>
      </c>
      <c r="BD406" s="20" t="s">
        <v>76</v>
      </c>
      <c r="BE406" s="20" t="s">
        <v>76</v>
      </c>
      <c r="BF406" s="11"/>
      <c r="BG406" s="12"/>
    </row>
    <row r="407" spans="1:65" x14ac:dyDescent="0.25">
      <c r="A407" s="16" t="s">
        <v>274</v>
      </c>
      <c r="B407" s="29" t="s">
        <v>275</v>
      </c>
      <c r="C407" s="18"/>
      <c r="D407" s="18"/>
      <c r="E407" s="18"/>
      <c r="F407" s="18"/>
      <c r="G407" s="19"/>
      <c r="H407" s="20" t="s">
        <v>76</v>
      </c>
      <c r="I407" s="20"/>
      <c r="J407" s="20"/>
      <c r="K407" s="20" t="s">
        <v>76</v>
      </c>
      <c r="L407" s="20" t="s">
        <v>76</v>
      </c>
      <c r="M407" s="20" t="s">
        <v>76</v>
      </c>
      <c r="N407" s="20" t="s">
        <v>76</v>
      </c>
      <c r="O407" s="20" t="s">
        <v>76</v>
      </c>
      <c r="P407" s="20" t="s">
        <v>76</v>
      </c>
      <c r="Q407" s="20" t="s">
        <v>76</v>
      </c>
      <c r="R407" s="20" t="s">
        <v>76</v>
      </c>
      <c r="S407" s="20" t="s">
        <v>76</v>
      </c>
      <c r="T407" s="20" t="s">
        <v>76</v>
      </c>
      <c r="U407" s="20" t="s">
        <v>76</v>
      </c>
      <c r="V407" s="20" t="s">
        <v>76</v>
      </c>
      <c r="W407" s="20" t="s">
        <v>76</v>
      </c>
      <c r="X407" s="20" t="s">
        <v>76</v>
      </c>
      <c r="Y407" s="20" t="s">
        <v>76</v>
      </c>
      <c r="Z407" s="20" t="s">
        <v>76</v>
      </c>
      <c r="AA407" s="20" t="s">
        <v>76</v>
      </c>
      <c r="AB407" s="20" t="s">
        <v>76</v>
      </c>
      <c r="AC407" s="20" t="s">
        <v>76</v>
      </c>
      <c r="AD407" s="20" t="s">
        <v>76</v>
      </c>
      <c r="AE407" s="20" t="s">
        <v>76</v>
      </c>
      <c r="AF407" s="20" t="s">
        <v>76</v>
      </c>
      <c r="AG407" s="20" t="s">
        <v>76</v>
      </c>
      <c r="AH407" s="20" t="s">
        <v>76</v>
      </c>
      <c r="AI407" s="20" t="s">
        <v>76</v>
      </c>
      <c r="AJ407" s="20" t="s">
        <v>76</v>
      </c>
      <c r="AK407" s="20" t="s">
        <v>76</v>
      </c>
      <c r="AL407" s="20" t="s">
        <v>76</v>
      </c>
      <c r="AM407" s="20" t="s">
        <v>76</v>
      </c>
      <c r="AN407" s="20" t="s">
        <v>76</v>
      </c>
      <c r="AO407" s="20" t="s">
        <v>76</v>
      </c>
      <c r="AP407" s="20" t="s">
        <v>76</v>
      </c>
      <c r="AQ407" s="20" t="s">
        <v>76</v>
      </c>
      <c r="AR407" s="20" t="s">
        <v>76</v>
      </c>
      <c r="AS407" s="20" t="s">
        <v>76</v>
      </c>
      <c r="AT407" s="20" t="s">
        <v>76</v>
      </c>
      <c r="AU407" s="20" t="s">
        <v>76</v>
      </c>
      <c r="AV407" s="20" t="s">
        <v>76</v>
      </c>
      <c r="AW407" s="20" t="s">
        <v>76</v>
      </c>
      <c r="AX407" s="20" t="s">
        <v>76</v>
      </c>
      <c r="AY407" s="20" t="s">
        <v>76</v>
      </c>
      <c r="AZ407" s="20" t="s">
        <v>76</v>
      </c>
      <c r="BA407" s="20" t="s">
        <v>76</v>
      </c>
      <c r="BB407" s="20" t="s">
        <v>76</v>
      </c>
      <c r="BC407" s="20" t="s">
        <v>76</v>
      </c>
      <c r="BD407" s="20" t="s">
        <v>76</v>
      </c>
      <c r="BE407" s="20" t="s">
        <v>76</v>
      </c>
      <c r="BF407" s="11"/>
      <c r="BG407" s="22"/>
    </row>
    <row r="408" spans="1:65" x14ac:dyDescent="0.25">
      <c r="A408" s="23" t="s">
        <v>167</v>
      </c>
      <c r="B408" s="29" t="s">
        <v>168</v>
      </c>
      <c r="C408" s="25" t="s">
        <v>276</v>
      </c>
      <c r="D408" s="25" t="s">
        <v>277</v>
      </c>
      <c r="E408" s="25" t="s">
        <v>169</v>
      </c>
      <c r="F408" s="25" t="s">
        <v>18</v>
      </c>
      <c r="G408" s="19" t="s">
        <v>19</v>
      </c>
      <c r="H408" s="20">
        <v>-1256.6400000000001</v>
      </c>
      <c r="I408" s="20"/>
      <c r="J408" s="20"/>
      <c r="K408" s="20">
        <v>-1256.6400000000001</v>
      </c>
      <c r="L408" s="20">
        <v>-1125.6400000000001</v>
      </c>
      <c r="M408" s="20">
        <v>-1387.2</v>
      </c>
      <c r="N408" s="20">
        <v>-227.56</v>
      </c>
      <c r="O408" s="20">
        <v>0</v>
      </c>
      <c r="P408" s="20">
        <v>0</v>
      </c>
      <c r="Q408" s="20">
        <v>0</v>
      </c>
      <c r="R408" s="20">
        <v>0</v>
      </c>
      <c r="S408" s="20">
        <v>0</v>
      </c>
      <c r="T408" s="20">
        <v>0</v>
      </c>
      <c r="U408" s="20">
        <v>0</v>
      </c>
      <c r="V408" s="20">
        <v>0</v>
      </c>
      <c r="W408" s="20">
        <v>0</v>
      </c>
      <c r="X408" s="20">
        <v>0</v>
      </c>
      <c r="Y408" s="20">
        <v>0</v>
      </c>
      <c r="Z408" s="20">
        <v>0</v>
      </c>
      <c r="AA408" s="20">
        <v>0</v>
      </c>
      <c r="AB408" s="20">
        <v>0</v>
      </c>
      <c r="AC408" s="20">
        <v>0</v>
      </c>
      <c r="AD408" s="20">
        <v>0</v>
      </c>
      <c r="AE408" s="20">
        <v>0</v>
      </c>
      <c r="AF408" s="20">
        <v>0</v>
      </c>
      <c r="AG408" s="20">
        <v>0</v>
      </c>
      <c r="AH408" s="20">
        <v>0</v>
      </c>
      <c r="AI408" s="20">
        <v>0</v>
      </c>
      <c r="AJ408" s="20">
        <v>0</v>
      </c>
      <c r="AK408" s="20">
        <v>0</v>
      </c>
      <c r="AL408" s="20">
        <v>0</v>
      </c>
      <c r="AM408" s="20">
        <v>0</v>
      </c>
      <c r="AN408" s="20">
        <v>0</v>
      </c>
      <c r="AO408" s="20">
        <v>0</v>
      </c>
      <c r="AP408" s="20">
        <v>0</v>
      </c>
      <c r="AQ408" s="20">
        <v>0</v>
      </c>
      <c r="AR408" s="20">
        <v>0</v>
      </c>
      <c r="AS408" s="20">
        <v>0</v>
      </c>
      <c r="AT408" s="20">
        <v>0</v>
      </c>
      <c r="AU408" s="20">
        <v>0</v>
      </c>
      <c r="AV408" s="20">
        <v>0</v>
      </c>
      <c r="AW408" s="20">
        <v>0</v>
      </c>
      <c r="AX408" s="20">
        <v>0</v>
      </c>
      <c r="AY408" s="20">
        <v>0</v>
      </c>
      <c r="AZ408" s="20">
        <v>0</v>
      </c>
      <c r="BA408" s="20">
        <v>0</v>
      </c>
      <c r="BB408" s="20">
        <v>0</v>
      </c>
      <c r="BC408" s="20">
        <v>0</v>
      </c>
      <c r="BD408" s="20">
        <v>0</v>
      </c>
      <c r="BE408" s="20">
        <v>0</v>
      </c>
      <c r="BF408" s="11"/>
      <c r="BG408" s="22"/>
    </row>
    <row r="409" spans="1:65" x14ac:dyDescent="0.25">
      <c r="A409" s="23" t="s">
        <v>84</v>
      </c>
      <c r="B409" s="29" t="s">
        <v>84</v>
      </c>
      <c r="C409" s="25" t="s">
        <v>276</v>
      </c>
      <c r="D409" s="25" t="s">
        <v>277</v>
      </c>
      <c r="E409" s="25" t="s">
        <v>85</v>
      </c>
      <c r="F409" s="25" t="s">
        <v>18</v>
      </c>
      <c r="G409" s="19" t="s">
        <v>19</v>
      </c>
      <c r="H409" s="20">
        <v>-1442.93</v>
      </c>
      <c r="I409" s="20"/>
      <c r="J409" s="20"/>
      <c r="K409" s="20">
        <v>-1180.1600000000001</v>
      </c>
      <c r="L409" s="20">
        <v>-1018.81</v>
      </c>
      <c r="M409" s="20">
        <v>-834.41</v>
      </c>
      <c r="N409" s="20">
        <v>-682.58</v>
      </c>
      <c r="O409" s="20">
        <v>-1545.17</v>
      </c>
      <c r="P409" s="20">
        <v>-1666.64</v>
      </c>
      <c r="Q409" s="20">
        <v>-1697.78</v>
      </c>
      <c r="R409" s="20">
        <v>-1683.71</v>
      </c>
      <c r="S409" s="20">
        <v>-1378.86</v>
      </c>
      <c r="T409" s="20">
        <v>-1153.74</v>
      </c>
      <c r="U409" s="20">
        <v>-647.22</v>
      </c>
      <c r="V409" s="20">
        <v>-504.16</v>
      </c>
      <c r="W409" s="20">
        <v>-141.08000000000001</v>
      </c>
      <c r="X409" s="20">
        <v>-453.79</v>
      </c>
      <c r="Y409" s="20">
        <v>-401.99</v>
      </c>
      <c r="Z409" s="20">
        <v>-171.35</v>
      </c>
      <c r="AA409" s="20">
        <v>-51.98</v>
      </c>
      <c r="AB409" s="20">
        <v>-49.96</v>
      </c>
      <c r="AC409" s="20">
        <v>-54.79</v>
      </c>
      <c r="AD409" s="20">
        <v>0</v>
      </c>
      <c r="AE409" s="20">
        <v>-46</v>
      </c>
      <c r="AF409" s="20">
        <v>-46</v>
      </c>
      <c r="AG409" s="20">
        <v>0</v>
      </c>
      <c r="AH409" s="20">
        <v>0</v>
      </c>
      <c r="AI409" s="20">
        <v>0</v>
      </c>
      <c r="AJ409" s="20">
        <v>0</v>
      </c>
      <c r="AK409" s="20">
        <v>-10.67</v>
      </c>
      <c r="AL409" s="20">
        <v>-10.029999999999999</v>
      </c>
      <c r="AM409" s="20">
        <v>-7.36</v>
      </c>
      <c r="AN409" s="20">
        <v>-4.83</v>
      </c>
      <c r="AO409" s="20">
        <v>-1.56</v>
      </c>
      <c r="AP409" s="20">
        <v>-1.47</v>
      </c>
      <c r="AQ409" s="20">
        <v>-1.38</v>
      </c>
      <c r="AR409" s="20">
        <v>-1.24</v>
      </c>
      <c r="AS409" s="20">
        <v>-0.97</v>
      </c>
      <c r="AT409" s="20">
        <v>0</v>
      </c>
      <c r="AU409" s="20">
        <v>0</v>
      </c>
      <c r="AV409" s="20">
        <v>0</v>
      </c>
      <c r="AW409" s="20">
        <v>0</v>
      </c>
      <c r="AX409" s="20">
        <v>0</v>
      </c>
      <c r="AY409" s="20">
        <v>0</v>
      </c>
      <c r="AZ409" s="20">
        <v>0</v>
      </c>
      <c r="BA409" s="20">
        <v>0</v>
      </c>
      <c r="BB409" s="20">
        <v>0</v>
      </c>
      <c r="BC409" s="20">
        <v>0</v>
      </c>
      <c r="BD409" s="20">
        <v>0</v>
      </c>
      <c r="BE409" s="20">
        <v>0</v>
      </c>
      <c r="BF409" s="11"/>
      <c r="BG409" s="22"/>
    </row>
    <row r="410" spans="1:65" x14ac:dyDescent="0.25">
      <c r="A410" s="23" t="s">
        <v>86</v>
      </c>
      <c r="B410" s="29" t="s">
        <v>87</v>
      </c>
      <c r="C410" s="25" t="s">
        <v>276</v>
      </c>
      <c r="D410" s="25" t="s">
        <v>277</v>
      </c>
      <c r="E410" s="25" t="s">
        <v>88</v>
      </c>
      <c r="F410" s="25" t="s">
        <v>18</v>
      </c>
      <c r="G410" s="19" t="s">
        <v>19</v>
      </c>
      <c r="H410" s="20">
        <v>-3071.1</v>
      </c>
      <c r="I410" s="20"/>
      <c r="J410" s="20"/>
      <c r="K410" s="20">
        <v>-2383.8000000000002</v>
      </c>
      <c r="L410" s="20">
        <v>-2749.2</v>
      </c>
      <c r="M410" s="20">
        <v>-2523</v>
      </c>
      <c r="N410" s="20">
        <v>-3713.64</v>
      </c>
      <c r="O410" s="20">
        <v>-3349.37</v>
      </c>
      <c r="P410" s="20">
        <v>-3081.41</v>
      </c>
      <c r="Q410" s="20">
        <v>-2792.7</v>
      </c>
      <c r="R410" s="20">
        <v>-2466.4499999999998</v>
      </c>
      <c r="S410" s="20">
        <v>-2640.45</v>
      </c>
      <c r="T410" s="20">
        <v>-2553.4499999999998</v>
      </c>
      <c r="U410" s="20">
        <v>-1070.0999999999999</v>
      </c>
      <c r="V410" s="20">
        <v>-304.38</v>
      </c>
      <c r="W410" s="20">
        <v>-220.94</v>
      </c>
      <c r="X410" s="20">
        <v>-153.53</v>
      </c>
      <c r="Y410" s="20">
        <v>-72.45</v>
      </c>
      <c r="Z410" s="20">
        <v>-4.41</v>
      </c>
      <c r="AA410" s="20">
        <v>-78.5</v>
      </c>
      <c r="AB410" s="20">
        <v>-0.22</v>
      </c>
      <c r="AC410" s="20">
        <v>-7.88</v>
      </c>
      <c r="AD410" s="20">
        <v>-123.5</v>
      </c>
      <c r="AE410" s="20">
        <v>-85.3</v>
      </c>
      <c r="AF410" s="20">
        <v>-8.99</v>
      </c>
      <c r="AG410" s="20">
        <v>-22.25</v>
      </c>
      <c r="AH410" s="20">
        <v>0</v>
      </c>
      <c r="AI410" s="20">
        <v>-2.1800000000000002</v>
      </c>
      <c r="AJ410" s="20">
        <v>-0.13</v>
      </c>
      <c r="AK410" s="20">
        <v>-75.12</v>
      </c>
      <c r="AL410" s="20">
        <v>0</v>
      </c>
      <c r="AM410" s="20">
        <v>0</v>
      </c>
      <c r="AN410" s="20">
        <v>0</v>
      </c>
      <c r="AO410" s="20">
        <v>0</v>
      </c>
      <c r="AP410" s="20">
        <v>0</v>
      </c>
      <c r="AQ410" s="20">
        <v>0</v>
      </c>
      <c r="AR410" s="20">
        <v>0</v>
      </c>
      <c r="AS410" s="20">
        <v>0</v>
      </c>
      <c r="AT410" s="20">
        <v>0</v>
      </c>
      <c r="AU410" s="20">
        <v>0</v>
      </c>
      <c r="AV410" s="20">
        <v>0</v>
      </c>
      <c r="AW410" s="20">
        <v>0</v>
      </c>
      <c r="AX410" s="20">
        <v>0</v>
      </c>
      <c r="AY410" s="20">
        <v>0</v>
      </c>
      <c r="AZ410" s="20">
        <v>0</v>
      </c>
      <c r="BA410" s="20">
        <v>0</v>
      </c>
      <c r="BB410" s="20">
        <v>0</v>
      </c>
      <c r="BC410" s="20">
        <v>0</v>
      </c>
      <c r="BD410" s="20">
        <v>0</v>
      </c>
      <c r="BE410" s="20">
        <v>0</v>
      </c>
      <c r="BF410" s="11"/>
      <c r="BG410" s="22"/>
      <c r="BH410" s="11"/>
      <c r="BI410" s="11"/>
      <c r="BJ410" s="11"/>
      <c r="BK410" s="11"/>
      <c r="BL410" s="11"/>
      <c r="BM410" s="11"/>
    </row>
    <row r="411" spans="1:65" x14ac:dyDescent="0.25">
      <c r="A411" s="23" t="s">
        <v>102</v>
      </c>
      <c r="B411" s="29" t="s">
        <v>103</v>
      </c>
      <c r="C411" s="25" t="s">
        <v>276</v>
      </c>
      <c r="D411" s="25" t="s">
        <v>277</v>
      </c>
      <c r="E411" s="25" t="s">
        <v>104</v>
      </c>
      <c r="F411" s="25" t="s">
        <v>18</v>
      </c>
      <c r="G411" s="19" t="s">
        <v>19</v>
      </c>
      <c r="H411" s="20">
        <v>-0.36</v>
      </c>
      <c r="I411" s="20"/>
      <c r="J411" s="20"/>
      <c r="K411" s="20">
        <v>-0.36</v>
      </c>
      <c r="L411" s="20">
        <v>-0.11</v>
      </c>
      <c r="M411" s="20">
        <v>0</v>
      </c>
      <c r="N411" s="20">
        <v>-39.99</v>
      </c>
      <c r="O411" s="20">
        <v>-75.069999999999993</v>
      </c>
      <c r="P411" s="20">
        <v>-4.3</v>
      </c>
      <c r="Q411" s="20">
        <v>-52.12</v>
      </c>
      <c r="R411" s="20">
        <v>-5.09</v>
      </c>
      <c r="S411" s="20">
        <v>-2.08</v>
      </c>
      <c r="T411" s="20">
        <v>-2.44</v>
      </c>
      <c r="U411" s="20">
        <v>0</v>
      </c>
      <c r="V411" s="20">
        <v>-1.58</v>
      </c>
      <c r="W411" s="20">
        <v>-1.72</v>
      </c>
      <c r="X411" s="20">
        <v>-1.1499999999999999</v>
      </c>
      <c r="Y411" s="20">
        <v>-6.06</v>
      </c>
      <c r="Z411" s="20">
        <v>-6.1</v>
      </c>
      <c r="AA411" s="20">
        <v>-6.64</v>
      </c>
      <c r="AB411" s="20">
        <v>-8.64</v>
      </c>
      <c r="AC411" s="20">
        <v>-2.76</v>
      </c>
      <c r="AD411" s="20">
        <v>-9.43</v>
      </c>
      <c r="AE411" s="20">
        <v>-7.03</v>
      </c>
      <c r="AF411" s="20">
        <v>-6.74</v>
      </c>
      <c r="AG411" s="20">
        <v>-8.18</v>
      </c>
      <c r="AH411" s="20">
        <v>-15.6</v>
      </c>
      <c r="AI411" s="20">
        <v>-70.27</v>
      </c>
      <c r="AJ411" s="20">
        <v>-8.07</v>
      </c>
      <c r="AK411" s="20">
        <v>-9.83</v>
      </c>
      <c r="AL411" s="20">
        <v>-7.07</v>
      </c>
      <c r="AM411" s="20">
        <v>-6.89</v>
      </c>
      <c r="AN411" s="20">
        <v>-8.7200000000000006</v>
      </c>
      <c r="AO411" s="20">
        <v>-9.2200000000000006</v>
      </c>
      <c r="AP411" s="20">
        <v>-7.35</v>
      </c>
      <c r="AQ411" s="20">
        <v>-7.78</v>
      </c>
      <c r="AR411" s="20">
        <v>-8.2899999999999991</v>
      </c>
      <c r="AS411" s="20">
        <v>-6.46</v>
      </c>
      <c r="AT411" s="20">
        <v>-0.65</v>
      </c>
      <c r="AU411" s="20">
        <v>0</v>
      </c>
      <c r="AV411" s="20">
        <v>-5.0199999999999996</v>
      </c>
      <c r="AW411" s="20">
        <v>-6.31</v>
      </c>
      <c r="AX411" s="20">
        <v>-4.5999999999999996</v>
      </c>
      <c r="AY411" s="20">
        <v>-13.81</v>
      </c>
      <c r="AZ411" s="20">
        <v>-62.99</v>
      </c>
      <c r="BA411" s="20">
        <v>-62.59</v>
      </c>
      <c r="BB411" s="20">
        <v>0</v>
      </c>
      <c r="BC411" s="20">
        <v>0</v>
      </c>
      <c r="BD411" s="20">
        <v>-0.03</v>
      </c>
      <c r="BE411" s="20">
        <v>0</v>
      </c>
      <c r="BF411" s="11"/>
      <c r="BG411" s="22"/>
      <c r="BH411" s="11"/>
      <c r="BI411" s="11"/>
      <c r="BJ411" s="11"/>
      <c r="BK411" s="11"/>
      <c r="BL411" s="11"/>
      <c r="BM411" s="11"/>
    </row>
    <row r="412" spans="1:65" x14ac:dyDescent="0.25">
      <c r="A412" s="23" t="s">
        <v>23</v>
      </c>
      <c r="B412" s="29" t="s">
        <v>24</v>
      </c>
      <c r="C412" s="25" t="s">
        <v>276</v>
      </c>
      <c r="D412" s="25" t="s">
        <v>277</v>
      </c>
      <c r="E412" s="25" t="s">
        <v>25</v>
      </c>
      <c r="F412" s="25" t="s">
        <v>18</v>
      </c>
      <c r="G412" s="19" t="s">
        <v>19</v>
      </c>
      <c r="H412" s="20">
        <v>0</v>
      </c>
      <c r="I412" s="20"/>
      <c r="J412" s="20"/>
      <c r="K412" s="20">
        <v>0</v>
      </c>
      <c r="L412" s="20">
        <v>0</v>
      </c>
      <c r="M412" s="20">
        <v>0</v>
      </c>
      <c r="N412" s="20">
        <v>0</v>
      </c>
      <c r="O412" s="20">
        <v>0</v>
      </c>
      <c r="P412" s="20">
        <v>0</v>
      </c>
      <c r="Q412" s="20">
        <v>0</v>
      </c>
      <c r="R412" s="20">
        <v>0</v>
      </c>
      <c r="S412" s="20">
        <v>0</v>
      </c>
      <c r="T412" s="20">
        <v>-861.04</v>
      </c>
      <c r="U412" s="20">
        <v>-2475.7600000000002</v>
      </c>
      <c r="V412" s="20">
        <v>-1854.33</v>
      </c>
      <c r="W412" s="20">
        <v>-2313.36</v>
      </c>
      <c r="X412" s="20">
        <v>-1608.44</v>
      </c>
      <c r="Y412" s="20">
        <v>-1417.61</v>
      </c>
      <c r="Z412" s="20">
        <v>-1564.37</v>
      </c>
      <c r="AA412" s="20">
        <v>-1558.36</v>
      </c>
      <c r="AB412" s="20">
        <v>-1501.03</v>
      </c>
      <c r="AC412" s="20">
        <v>-1504.05</v>
      </c>
      <c r="AD412" s="20">
        <v>-1268.33</v>
      </c>
      <c r="AE412" s="20">
        <v>-1203.25</v>
      </c>
      <c r="AF412" s="20">
        <v>-1170.47</v>
      </c>
      <c r="AG412" s="20">
        <v>-1015.94</v>
      </c>
      <c r="AH412" s="20">
        <v>-911.83</v>
      </c>
      <c r="AI412" s="20">
        <v>-777.64</v>
      </c>
      <c r="AJ412" s="20">
        <v>-730.17</v>
      </c>
      <c r="AK412" s="20">
        <v>-683.07</v>
      </c>
      <c r="AL412" s="20">
        <v>-638.91999999999996</v>
      </c>
      <c r="AM412" s="20">
        <v>-626.38</v>
      </c>
      <c r="AN412" s="20">
        <v>-627.91999999999996</v>
      </c>
      <c r="AO412" s="20">
        <v>-557.98</v>
      </c>
      <c r="AP412" s="20">
        <v>-500.5</v>
      </c>
      <c r="AQ412" s="20">
        <v>-458.91</v>
      </c>
      <c r="AR412" s="20">
        <v>-555.86</v>
      </c>
      <c r="AS412" s="20">
        <v>-576.54999999999995</v>
      </c>
      <c r="AT412" s="20">
        <v>-613.72</v>
      </c>
      <c r="AU412" s="20">
        <v>-560.09</v>
      </c>
      <c r="AV412" s="20">
        <v>-550.07000000000005</v>
      </c>
      <c r="AW412" s="20">
        <v>-631.25</v>
      </c>
      <c r="AX412" s="20">
        <v>-620.54999999999995</v>
      </c>
      <c r="AY412" s="20">
        <v>-600.79</v>
      </c>
      <c r="AZ412" s="20">
        <v>-587.54</v>
      </c>
      <c r="BA412" s="20">
        <v>-467.82</v>
      </c>
      <c r="BB412" s="20">
        <v>-541.86</v>
      </c>
      <c r="BC412" s="20">
        <v>-499.56</v>
      </c>
      <c r="BD412" s="20">
        <v>-441.74</v>
      </c>
      <c r="BE412" s="20">
        <v>-407.84</v>
      </c>
      <c r="BF412" s="11"/>
      <c r="BG412" s="22"/>
      <c r="BH412" s="11"/>
      <c r="BI412" s="11"/>
      <c r="BJ412" s="11"/>
      <c r="BK412" s="11"/>
      <c r="BL412" s="11"/>
      <c r="BM412" s="11"/>
    </row>
    <row r="413" spans="1:65" x14ac:dyDescent="0.25">
      <c r="A413" s="23" t="s">
        <v>126</v>
      </c>
      <c r="B413" s="29" t="s">
        <v>127</v>
      </c>
      <c r="C413" s="25" t="s">
        <v>276</v>
      </c>
      <c r="D413" s="25" t="s">
        <v>277</v>
      </c>
      <c r="E413" s="25" t="s">
        <v>128</v>
      </c>
      <c r="F413" s="25" t="s">
        <v>18</v>
      </c>
      <c r="G413" s="19" t="s">
        <v>19</v>
      </c>
      <c r="H413" s="20">
        <v>-3468.39</v>
      </c>
      <c r="I413" s="20"/>
      <c r="J413" s="20"/>
      <c r="K413" s="20">
        <v>-3591.11</v>
      </c>
      <c r="L413" s="20">
        <v>-3080.7</v>
      </c>
      <c r="M413" s="20">
        <v>-2538.42</v>
      </c>
      <c r="N413" s="20">
        <v>-2768.78</v>
      </c>
      <c r="O413" s="20">
        <v>-2685.85</v>
      </c>
      <c r="P413" s="20">
        <v>-2745.12</v>
      </c>
      <c r="Q413" s="20">
        <v>-2763.18</v>
      </c>
      <c r="R413" s="20">
        <v>-2790.27</v>
      </c>
      <c r="S413" s="20">
        <v>-1248.19</v>
      </c>
      <c r="T413" s="20">
        <v>0</v>
      </c>
      <c r="U413" s="20">
        <v>0</v>
      </c>
      <c r="V413" s="20">
        <v>0</v>
      </c>
      <c r="W413" s="20">
        <v>0</v>
      </c>
      <c r="X413" s="20">
        <v>0</v>
      </c>
      <c r="Y413" s="20">
        <v>0</v>
      </c>
      <c r="Z413" s="20">
        <v>0</v>
      </c>
      <c r="AA413" s="20">
        <v>0</v>
      </c>
      <c r="AB413" s="20">
        <v>0</v>
      </c>
      <c r="AC413" s="20">
        <v>0</v>
      </c>
      <c r="AD413" s="20">
        <v>0</v>
      </c>
      <c r="AE413" s="20">
        <v>0</v>
      </c>
      <c r="AF413" s="20">
        <v>0</v>
      </c>
      <c r="AG413" s="20">
        <v>0</v>
      </c>
      <c r="AH413" s="20">
        <v>0</v>
      </c>
      <c r="AI413" s="20">
        <v>0</v>
      </c>
      <c r="AJ413" s="20">
        <v>0</v>
      </c>
      <c r="AK413" s="20">
        <v>0</v>
      </c>
      <c r="AL413" s="20">
        <v>0</v>
      </c>
      <c r="AM413" s="20">
        <v>0</v>
      </c>
      <c r="AN413" s="20">
        <v>0</v>
      </c>
      <c r="AO413" s="20">
        <v>0</v>
      </c>
      <c r="AP413" s="20">
        <v>0</v>
      </c>
      <c r="AQ413" s="20">
        <v>0</v>
      </c>
      <c r="AR413" s="20">
        <v>0</v>
      </c>
      <c r="AS413" s="20">
        <v>0</v>
      </c>
      <c r="AT413" s="20">
        <v>0</v>
      </c>
      <c r="AU413" s="20">
        <v>0</v>
      </c>
      <c r="AV413" s="20">
        <v>0</v>
      </c>
      <c r="AW413" s="20">
        <v>0</v>
      </c>
      <c r="AX413" s="20">
        <v>0</v>
      </c>
      <c r="AY413" s="20">
        <v>0</v>
      </c>
      <c r="AZ413" s="20">
        <v>0</v>
      </c>
      <c r="BA413" s="20">
        <v>0</v>
      </c>
      <c r="BB413" s="20">
        <v>0</v>
      </c>
      <c r="BC413" s="20">
        <v>0</v>
      </c>
      <c r="BD413" s="20">
        <v>0</v>
      </c>
      <c r="BE413" s="20">
        <v>0</v>
      </c>
      <c r="BF413" s="11"/>
      <c r="BG413" s="22"/>
      <c r="BH413" s="11"/>
      <c r="BI413" s="11"/>
      <c r="BJ413" s="11"/>
      <c r="BK413" s="11"/>
      <c r="BL413" s="11"/>
      <c r="BM413" s="11"/>
    </row>
    <row r="414" spans="1:65" x14ac:dyDescent="0.25">
      <c r="A414" s="23" t="s">
        <v>53</v>
      </c>
      <c r="B414" s="29" t="s">
        <v>53</v>
      </c>
      <c r="C414" s="25" t="s">
        <v>276</v>
      </c>
      <c r="D414" s="25" t="s">
        <v>277</v>
      </c>
      <c r="E414" s="25" t="s">
        <v>54</v>
      </c>
      <c r="F414" s="25" t="s">
        <v>18</v>
      </c>
      <c r="G414" s="19" t="s">
        <v>19</v>
      </c>
      <c r="H414" s="20">
        <v>0</v>
      </c>
      <c r="I414" s="20"/>
      <c r="J414" s="20"/>
      <c r="K414" s="20">
        <v>0</v>
      </c>
      <c r="L414" s="20">
        <v>0</v>
      </c>
      <c r="M414" s="20">
        <v>0</v>
      </c>
      <c r="N414" s="20">
        <v>0</v>
      </c>
      <c r="O414" s="20">
        <v>0</v>
      </c>
      <c r="P414" s="20">
        <v>0</v>
      </c>
      <c r="Q414" s="20">
        <v>0</v>
      </c>
      <c r="R414" s="20">
        <v>0</v>
      </c>
      <c r="S414" s="20">
        <v>0</v>
      </c>
      <c r="T414" s="20">
        <v>0</v>
      </c>
      <c r="U414" s="20">
        <v>0</v>
      </c>
      <c r="V414" s="20">
        <v>0</v>
      </c>
      <c r="W414" s="20">
        <v>0</v>
      </c>
      <c r="X414" s="20">
        <v>0</v>
      </c>
      <c r="Y414" s="20">
        <v>0</v>
      </c>
      <c r="Z414" s="20">
        <v>0</v>
      </c>
      <c r="AA414" s="20">
        <v>0</v>
      </c>
      <c r="AB414" s="20">
        <v>0</v>
      </c>
      <c r="AC414" s="20">
        <v>0</v>
      </c>
      <c r="AD414" s="20">
        <v>0</v>
      </c>
      <c r="AE414" s="20">
        <v>0</v>
      </c>
      <c r="AF414" s="20">
        <v>0</v>
      </c>
      <c r="AG414" s="20">
        <v>0</v>
      </c>
      <c r="AH414" s="20">
        <v>0</v>
      </c>
      <c r="AI414" s="20">
        <v>0</v>
      </c>
      <c r="AJ414" s="20">
        <v>0</v>
      </c>
      <c r="AK414" s="20">
        <v>0</v>
      </c>
      <c r="AL414" s="20">
        <v>0</v>
      </c>
      <c r="AM414" s="20">
        <v>0</v>
      </c>
      <c r="AN414" s="20">
        <v>0</v>
      </c>
      <c r="AO414" s="20">
        <v>0</v>
      </c>
      <c r="AP414" s="20">
        <v>0</v>
      </c>
      <c r="AQ414" s="20">
        <v>0</v>
      </c>
      <c r="AR414" s="20">
        <v>0</v>
      </c>
      <c r="AS414" s="20">
        <v>0</v>
      </c>
      <c r="AT414" s="20">
        <v>0</v>
      </c>
      <c r="AU414" s="20">
        <v>0</v>
      </c>
      <c r="AV414" s="20">
        <v>0</v>
      </c>
      <c r="AW414" s="20">
        <v>0</v>
      </c>
      <c r="AX414" s="20">
        <v>-55.77</v>
      </c>
      <c r="AY414" s="20">
        <v>-97.66</v>
      </c>
      <c r="AZ414" s="20">
        <v>-129.91</v>
      </c>
      <c r="BA414" s="20">
        <v>-115.32</v>
      </c>
      <c r="BB414" s="20">
        <v>-118.69</v>
      </c>
      <c r="BC414" s="20">
        <v>-128.44</v>
      </c>
      <c r="BD414" s="20">
        <v>-116.95</v>
      </c>
      <c r="BE414" s="20">
        <v>-118.93</v>
      </c>
      <c r="BF414" s="11"/>
      <c r="BG414" s="22"/>
      <c r="BH414" s="11"/>
      <c r="BI414" s="11"/>
      <c r="BJ414" s="11"/>
      <c r="BK414" s="11"/>
      <c r="BL414" s="11"/>
      <c r="BM414" s="11"/>
    </row>
    <row r="415" spans="1:65" x14ac:dyDescent="0.25">
      <c r="A415" s="23" t="s">
        <v>171</v>
      </c>
      <c r="B415" s="31" t="s">
        <v>172</v>
      </c>
      <c r="C415" s="25" t="s">
        <v>276</v>
      </c>
      <c r="D415" s="25" t="s">
        <v>277</v>
      </c>
      <c r="E415" s="25" t="s">
        <v>173</v>
      </c>
      <c r="F415" s="25" t="s">
        <v>18</v>
      </c>
      <c r="G415" s="19" t="s">
        <v>19</v>
      </c>
      <c r="H415" s="20">
        <v>0</v>
      </c>
      <c r="I415" s="20"/>
      <c r="J415" s="20"/>
      <c r="K415" s="20">
        <v>0</v>
      </c>
      <c r="L415" s="20">
        <v>0</v>
      </c>
      <c r="M415" s="20">
        <v>0</v>
      </c>
      <c r="N415" s="20">
        <v>0</v>
      </c>
      <c r="O415" s="20">
        <v>0</v>
      </c>
      <c r="P415" s="20">
        <v>0</v>
      </c>
      <c r="Q415" s="20">
        <v>0</v>
      </c>
      <c r="R415" s="20">
        <v>0</v>
      </c>
      <c r="S415" s="20">
        <v>0</v>
      </c>
      <c r="T415" s="20">
        <v>0</v>
      </c>
      <c r="U415" s="20">
        <v>0</v>
      </c>
      <c r="V415" s="20">
        <v>0</v>
      </c>
      <c r="W415" s="20">
        <v>0</v>
      </c>
      <c r="X415" s="20">
        <v>0</v>
      </c>
      <c r="Y415" s="20">
        <v>0</v>
      </c>
      <c r="Z415" s="20">
        <v>0</v>
      </c>
      <c r="AA415" s="20">
        <v>0</v>
      </c>
      <c r="AB415" s="20">
        <v>0</v>
      </c>
      <c r="AC415" s="20">
        <v>0</v>
      </c>
      <c r="AD415" s="20">
        <v>0</v>
      </c>
      <c r="AE415" s="20">
        <v>0</v>
      </c>
      <c r="AF415" s="20">
        <v>0</v>
      </c>
      <c r="AG415" s="20">
        <v>0</v>
      </c>
      <c r="AH415" s="20">
        <v>0</v>
      </c>
      <c r="AI415" s="20">
        <v>0</v>
      </c>
      <c r="AJ415" s="20">
        <v>0</v>
      </c>
      <c r="AK415" s="20">
        <v>0</v>
      </c>
      <c r="AL415" s="20">
        <v>0</v>
      </c>
      <c r="AM415" s="20">
        <v>0</v>
      </c>
      <c r="AN415" s="20">
        <v>0</v>
      </c>
      <c r="AO415" s="20">
        <v>0</v>
      </c>
      <c r="AP415" s="20">
        <v>0</v>
      </c>
      <c r="AQ415" s="20">
        <v>0</v>
      </c>
      <c r="AR415" s="20">
        <v>0</v>
      </c>
      <c r="AS415" s="20">
        <v>0</v>
      </c>
      <c r="AT415" s="20">
        <v>0</v>
      </c>
      <c r="AU415" s="20">
        <v>0</v>
      </c>
      <c r="AV415" s="20">
        <v>0</v>
      </c>
      <c r="AW415" s="20">
        <v>0</v>
      </c>
      <c r="AX415" s="20">
        <v>-2.2000000000000002</v>
      </c>
      <c r="AY415" s="20">
        <v>-6.37</v>
      </c>
      <c r="AZ415" s="20">
        <v>-18.52</v>
      </c>
      <c r="BA415" s="20">
        <v>-26.01</v>
      </c>
      <c r="BB415" s="20">
        <v>-42.07</v>
      </c>
      <c r="BC415" s="20">
        <v>-55.76</v>
      </c>
      <c r="BD415" s="20">
        <v>-84.9</v>
      </c>
      <c r="BE415" s="20">
        <v>-113.55</v>
      </c>
      <c r="BF415" s="11"/>
      <c r="BG415" s="22"/>
      <c r="BH415" s="11"/>
      <c r="BI415" s="11"/>
      <c r="BJ415" s="11"/>
      <c r="BK415" s="11"/>
      <c r="BL415" s="11"/>
      <c r="BM415" s="11"/>
    </row>
    <row r="416" spans="1:65" x14ac:dyDescent="0.25">
      <c r="A416" s="16" t="s">
        <v>229</v>
      </c>
      <c r="B416" s="29" t="s">
        <v>230</v>
      </c>
      <c r="C416" s="18"/>
      <c r="D416" s="18"/>
      <c r="E416" s="18"/>
      <c r="F416" s="18"/>
      <c r="G416" s="19"/>
      <c r="H416" s="20" t="s">
        <v>76</v>
      </c>
      <c r="I416" s="20"/>
      <c r="J416" s="20"/>
      <c r="K416" s="20" t="s">
        <v>76</v>
      </c>
      <c r="L416" s="20" t="s">
        <v>76</v>
      </c>
      <c r="M416" s="20" t="s">
        <v>76</v>
      </c>
      <c r="N416" s="20" t="s">
        <v>76</v>
      </c>
      <c r="O416" s="20" t="s">
        <v>76</v>
      </c>
      <c r="P416" s="20" t="s">
        <v>76</v>
      </c>
      <c r="Q416" s="20" t="s">
        <v>76</v>
      </c>
      <c r="R416" s="20" t="s">
        <v>76</v>
      </c>
      <c r="S416" s="20" t="s">
        <v>76</v>
      </c>
      <c r="T416" s="20" t="s">
        <v>76</v>
      </c>
      <c r="U416" s="20" t="s">
        <v>76</v>
      </c>
      <c r="V416" s="20" t="s">
        <v>76</v>
      </c>
      <c r="W416" s="20" t="s">
        <v>76</v>
      </c>
      <c r="X416" s="20" t="s">
        <v>76</v>
      </c>
      <c r="Y416" s="20" t="s">
        <v>76</v>
      </c>
      <c r="Z416" s="20" t="s">
        <v>76</v>
      </c>
      <c r="AA416" s="20" t="s">
        <v>76</v>
      </c>
      <c r="AB416" s="20" t="s">
        <v>76</v>
      </c>
      <c r="AC416" s="20" t="s">
        <v>76</v>
      </c>
      <c r="AD416" s="20" t="s">
        <v>76</v>
      </c>
      <c r="AE416" s="20" t="s">
        <v>76</v>
      </c>
      <c r="AF416" s="20" t="s">
        <v>76</v>
      </c>
      <c r="AG416" s="20" t="s">
        <v>76</v>
      </c>
      <c r="AH416" s="20" t="s">
        <v>76</v>
      </c>
      <c r="AI416" s="20" t="s">
        <v>76</v>
      </c>
      <c r="AJ416" s="20" t="s">
        <v>76</v>
      </c>
      <c r="AK416" s="20" t="s">
        <v>76</v>
      </c>
      <c r="AL416" s="20" t="s">
        <v>76</v>
      </c>
      <c r="AM416" s="20" t="s">
        <v>76</v>
      </c>
      <c r="AN416" s="20" t="s">
        <v>76</v>
      </c>
      <c r="AO416" s="20" t="s">
        <v>76</v>
      </c>
      <c r="AP416" s="20" t="s">
        <v>76</v>
      </c>
      <c r="AQ416" s="20" t="s">
        <v>76</v>
      </c>
      <c r="AR416" s="20" t="s">
        <v>76</v>
      </c>
      <c r="AS416" s="20" t="s">
        <v>76</v>
      </c>
      <c r="AT416" s="20" t="s">
        <v>76</v>
      </c>
      <c r="AU416" s="20" t="s">
        <v>76</v>
      </c>
      <c r="AV416" s="20" t="s">
        <v>76</v>
      </c>
      <c r="AW416" s="20" t="s">
        <v>76</v>
      </c>
      <c r="AX416" s="20" t="s">
        <v>76</v>
      </c>
      <c r="AY416" s="20" t="s">
        <v>76</v>
      </c>
      <c r="AZ416" s="20" t="s">
        <v>76</v>
      </c>
      <c r="BA416" s="20" t="s">
        <v>76</v>
      </c>
      <c r="BB416" s="20" t="s">
        <v>76</v>
      </c>
      <c r="BC416" s="20" t="s">
        <v>76</v>
      </c>
      <c r="BD416" s="20" t="s">
        <v>76</v>
      </c>
      <c r="BE416" s="20" t="s">
        <v>76</v>
      </c>
      <c r="BF416" s="11"/>
      <c r="BG416" s="22"/>
      <c r="BH416" s="11"/>
      <c r="BI416" s="11"/>
      <c r="BJ416" s="11"/>
      <c r="BK416" s="11"/>
      <c r="BL416" s="11"/>
      <c r="BM416" s="11"/>
    </row>
    <row r="417" spans="1:65" x14ac:dyDescent="0.25">
      <c r="A417" s="23" t="s">
        <v>178</v>
      </c>
      <c r="B417" s="29" t="s">
        <v>179</v>
      </c>
      <c r="C417" s="25" t="s">
        <v>276</v>
      </c>
      <c r="D417" s="25" t="s">
        <v>204</v>
      </c>
      <c r="E417" s="25" t="s">
        <v>180</v>
      </c>
      <c r="F417" s="25" t="s">
        <v>18</v>
      </c>
      <c r="G417" s="19" t="s">
        <v>19</v>
      </c>
      <c r="H417" s="20">
        <v>6464</v>
      </c>
      <c r="I417" s="20"/>
      <c r="J417" s="20"/>
      <c r="K417" s="20">
        <v>5543</v>
      </c>
      <c r="L417" s="20">
        <v>5631</v>
      </c>
      <c r="M417" s="20">
        <v>5347</v>
      </c>
      <c r="N417" s="20">
        <v>5280</v>
      </c>
      <c r="O417" s="20">
        <v>5527</v>
      </c>
      <c r="P417" s="20">
        <v>5234</v>
      </c>
      <c r="Q417" s="20">
        <v>4882</v>
      </c>
      <c r="R417" s="20">
        <v>4564</v>
      </c>
      <c r="S417" s="20">
        <v>4297</v>
      </c>
      <c r="T417" s="20">
        <v>4369</v>
      </c>
      <c r="U417" s="20">
        <v>4043</v>
      </c>
      <c r="V417" s="20">
        <v>2661</v>
      </c>
      <c r="W417" s="20">
        <v>2331.14</v>
      </c>
      <c r="X417" s="20">
        <v>1948.07</v>
      </c>
      <c r="Y417" s="20">
        <v>1667.58</v>
      </c>
      <c r="Z417" s="20">
        <v>1604.07</v>
      </c>
      <c r="AA417" s="20">
        <v>1664.6</v>
      </c>
      <c r="AB417" s="20">
        <v>1513.52</v>
      </c>
      <c r="AC417" s="20">
        <v>1496.56</v>
      </c>
      <c r="AD417" s="20">
        <v>1338.34</v>
      </c>
      <c r="AE417" s="20">
        <v>1310.1300000000001</v>
      </c>
      <c r="AF417" s="20">
        <v>1210.18</v>
      </c>
      <c r="AG417" s="20">
        <v>1032.9000000000001</v>
      </c>
      <c r="AH417" s="20">
        <v>880.1</v>
      </c>
      <c r="AI417" s="20">
        <v>741.21</v>
      </c>
      <c r="AJ417" s="20">
        <v>679.49</v>
      </c>
      <c r="AK417" s="20">
        <v>715.15</v>
      </c>
      <c r="AL417" s="20">
        <v>623.39</v>
      </c>
      <c r="AM417" s="20">
        <v>616.51</v>
      </c>
      <c r="AN417" s="20">
        <v>610.73</v>
      </c>
      <c r="AO417" s="20">
        <v>557.35</v>
      </c>
      <c r="AP417" s="20">
        <v>499.07</v>
      </c>
      <c r="AQ417" s="20">
        <v>447.1</v>
      </c>
      <c r="AR417" s="20">
        <v>447.05</v>
      </c>
      <c r="AS417" s="20">
        <v>501.89</v>
      </c>
      <c r="AT417" s="20">
        <v>546.01</v>
      </c>
      <c r="AU417" s="20">
        <v>553.91999999999996</v>
      </c>
      <c r="AV417" s="20">
        <v>551.27</v>
      </c>
      <c r="AW417" s="20">
        <v>636.66</v>
      </c>
      <c r="AX417" s="20">
        <v>680.86</v>
      </c>
      <c r="AY417" s="20">
        <v>687</v>
      </c>
      <c r="AZ417" s="20">
        <v>735</v>
      </c>
      <c r="BA417" s="20">
        <v>613.84</v>
      </c>
      <c r="BB417" s="20">
        <v>632.47</v>
      </c>
      <c r="BC417" s="20">
        <v>610.59</v>
      </c>
      <c r="BD417" s="20">
        <v>578.49</v>
      </c>
      <c r="BE417" s="20">
        <v>577.07000000000005</v>
      </c>
      <c r="BF417" s="11"/>
      <c r="BG417" s="22"/>
      <c r="BH417" s="11"/>
      <c r="BI417" s="11"/>
      <c r="BJ417" s="11"/>
      <c r="BK417" s="11"/>
      <c r="BL417" s="11"/>
      <c r="BM417" s="11"/>
    </row>
    <row r="418" spans="1:65" x14ac:dyDescent="0.25">
      <c r="A418" s="23" t="s">
        <v>278</v>
      </c>
      <c r="B418" s="29" t="s">
        <v>130</v>
      </c>
      <c r="C418" s="25" t="s">
        <v>276</v>
      </c>
      <c r="D418" s="25" t="s">
        <v>204</v>
      </c>
      <c r="E418" s="25" t="s">
        <v>131</v>
      </c>
      <c r="F418" s="25" t="s">
        <v>18</v>
      </c>
      <c r="G418" s="19" t="s">
        <v>19</v>
      </c>
      <c r="H418" s="20">
        <v>1705.5</v>
      </c>
      <c r="I418" s="20"/>
      <c r="J418" s="20"/>
      <c r="K418" s="20">
        <v>2456.64</v>
      </c>
      <c r="L418" s="20">
        <v>1810.87</v>
      </c>
      <c r="M418" s="20">
        <v>1675.51</v>
      </c>
      <c r="N418" s="20">
        <v>1724.41</v>
      </c>
      <c r="O418" s="20">
        <v>1624.87</v>
      </c>
      <c r="P418" s="20">
        <v>1895.84</v>
      </c>
      <c r="Q418" s="20">
        <v>2011.44</v>
      </c>
      <c r="R418" s="20">
        <v>1924.74</v>
      </c>
      <c r="S418" s="20">
        <v>598.21</v>
      </c>
      <c r="T418" s="20">
        <v>0</v>
      </c>
      <c r="U418" s="20">
        <v>0</v>
      </c>
      <c r="V418" s="20">
        <v>0</v>
      </c>
      <c r="W418" s="20">
        <v>0</v>
      </c>
      <c r="X418" s="20">
        <v>0</v>
      </c>
      <c r="Y418" s="20">
        <v>0</v>
      </c>
      <c r="Z418" s="20">
        <v>0</v>
      </c>
      <c r="AA418" s="20">
        <v>0</v>
      </c>
      <c r="AB418" s="20">
        <v>0</v>
      </c>
      <c r="AC418" s="20">
        <v>0</v>
      </c>
      <c r="AD418" s="20">
        <v>0</v>
      </c>
      <c r="AE418" s="20">
        <v>0</v>
      </c>
      <c r="AF418" s="20">
        <v>0</v>
      </c>
      <c r="AG418" s="20">
        <v>0</v>
      </c>
      <c r="AH418" s="20">
        <v>0</v>
      </c>
      <c r="AI418" s="20">
        <v>0</v>
      </c>
      <c r="AJ418" s="20">
        <v>0</v>
      </c>
      <c r="AK418" s="20">
        <v>0</v>
      </c>
      <c r="AL418" s="20">
        <v>0</v>
      </c>
      <c r="AM418" s="20">
        <v>0</v>
      </c>
      <c r="AN418" s="20">
        <v>0</v>
      </c>
      <c r="AO418" s="20">
        <v>0</v>
      </c>
      <c r="AP418" s="20">
        <v>0</v>
      </c>
      <c r="AQ418" s="20">
        <v>0</v>
      </c>
      <c r="AR418" s="20">
        <v>0</v>
      </c>
      <c r="AS418" s="20">
        <v>0</v>
      </c>
      <c r="AT418" s="20">
        <v>0</v>
      </c>
      <c r="AU418" s="20">
        <v>0</v>
      </c>
      <c r="AV418" s="20">
        <v>0</v>
      </c>
      <c r="AW418" s="20">
        <v>0</v>
      </c>
      <c r="AX418" s="20">
        <v>0</v>
      </c>
      <c r="AY418" s="20">
        <v>0</v>
      </c>
      <c r="AZ418" s="20">
        <v>0</v>
      </c>
      <c r="BA418" s="20">
        <v>0</v>
      </c>
      <c r="BB418" s="20">
        <v>0</v>
      </c>
      <c r="BC418" s="20">
        <v>0</v>
      </c>
      <c r="BD418" s="20">
        <v>0</v>
      </c>
      <c r="BE418" s="20">
        <v>0</v>
      </c>
      <c r="BF418" s="11"/>
      <c r="BG418" s="22"/>
      <c r="BH418" s="11"/>
      <c r="BI418" s="11"/>
      <c r="BJ418" s="11"/>
      <c r="BK418" s="11"/>
      <c r="BL418" s="11"/>
      <c r="BM418" s="11"/>
    </row>
    <row r="419" spans="1:65" x14ac:dyDescent="0.25">
      <c r="A419" s="52" t="s">
        <v>279</v>
      </c>
      <c r="B419" s="53" t="s">
        <v>280</v>
      </c>
      <c r="C419" s="25"/>
      <c r="D419" s="25"/>
      <c r="E419" s="25"/>
      <c r="F419" s="25"/>
      <c r="G419" s="19"/>
      <c r="H419" s="20" t="s">
        <v>76</v>
      </c>
      <c r="I419" s="20"/>
      <c r="J419" s="20"/>
      <c r="K419" s="20" t="s">
        <v>76</v>
      </c>
      <c r="L419" s="20" t="s">
        <v>76</v>
      </c>
      <c r="M419" s="20" t="s">
        <v>76</v>
      </c>
      <c r="N419" s="20" t="s">
        <v>76</v>
      </c>
      <c r="O419" s="20" t="s">
        <v>76</v>
      </c>
      <c r="P419" s="20" t="s">
        <v>76</v>
      </c>
      <c r="Q419" s="20" t="s">
        <v>76</v>
      </c>
      <c r="R419" s="20" t="s">
        <v>76</v>
      </c>
      <c r="S419" s="20" t="s">
        <v>76</v>
      </c>
      <c r="T419" s="20" t="s">
        <v>76</v>
      </c>
      <c r="U419" s="20" t="s">
        <v>76</v>
      </c>
      <c r="V419" s="20" t="s">
        <v>76</v>
      </c>
      <c r="W419" s="20" t="s">
        <v>76</v>
      </c>
      <c r="X419" s="20" t="s">
        <v>76</v>
      </c>
      <c r="Y419" s="20" t="s">
        <v>76</v>
      </c>
      <c r="Z419" s="20" t="s">
        <v>76</v>
      </c>
      <c r="AA419" s="20" t="s">
        <v>76</v>
      </c>
      <c r="AB419" s="20" t="s">
        <v>76</v>
      </c>
      <c r="AC419" s="20" t="s">
        <v>76</v>
      </c>
      <c r="AD419" s="20" t="s">
        <v>76</v>
      </c>
      <c r="AE419" s="20" t="s">
        <v>76</v>
      </c>
      <c r="AF419" s="20" t="s">
        <v>76</v>
      </c>
      <c r="AG419" s="20" t="s">
        <v>76</v>
      </c>
      <c r="AH419" s="20" t="s">
        <v>76</v>
      </c>
      <c r="AI419" s="20" t="s">
        <v>76</v>
      </c>
      <c r="AJ419" s="20" t="s">
        <v>76</v>
      </c>
      <c r="AK419" s="20" t="s">
        <v>76</v>
      </c>
      <c r="AL419" s="20" t="s">
        <v>76</v>
      </c>
      <c r="AM419" s="20" t="s">
        <v>76</v>
      </c>
      <c r="AN419" s="20" t="s">
        <v>76</v>
      </c>
      <c r="AO419" s="20" t="s">
        <v>76</v>
      </c>
      <c r="AP419" s="20" t="s">
        <v>76</v>
      </c>
      <c r="AQ419" s="20" t="s">
        <v>76</v>
      </c>
      <c r="AR419" s="20" t="s">
        <v>76</v>
      </c>
      <c r="AS419" s="20" t="s">
        <v>76</v>
      </c>
      <c r="AT419" s="20" t="s">
        <v>76</v>
      </c>
      <c r="AU419" s="20" t="s">
        <v>76</v>
      </c>
      <c r="AV419" s="20" t="s">
        <v>76</v>
      </c>
      <c r="AW419" s="20" t="s">
        <v>76</v>
      </c>
      <c r="AX419" s="20" t="s">
        <v>76</v>
      </c>
      <c r="AY419" s="20" t="s">
        <v>76</v>
      </c>
      <c r="AZ419" s="20" t="s">
        <v>76</v>
      </c>
      <c r="BA419" s="20" t="s">
        <v>76</v>
      </c>
      <c r="BB419" s="20" t="s">
        <v>76</v>
      </c>
      <c r="BC419" s="20" t="s">
        <v>76</v>
      </c>
      <c r="BD419" s="20" t="s">
        <v>76</v>
      </c>
      <c r="BE419" s="20" t="s">
        <v>76</v>
      </c>
      <c r="BF419" s="11"/>
      <c r="BG419" s="22"/>
      <c r="BH419" s="11"/>
      <c r="BI419" s="11"/>
      <c r="BJ419" s="11"/>
      <c r="BK419" s="11"/>
      <c r="BL419" s="11"/>
      <c r="BM419" s="11"/>
    </row>
    <row r="420" spans="1:65" x14ac:dyDescent="0.25">
      <c r="A420" s="16" t="s">
        <v>281</v>
      </c>
      <c r="B420" s="31" t="s">
        <v>282</v>
      </c>
      <c r="C420" s="25"/>
      <c r="D420" s="25"/>
      <c r="E420" s="25"/>
      <c r="F420" s="25"/>
      <c r="G420" s="19"/>
      <c r="H420" s="20" t="s">
        <v>76</v>
      </c>
      <c r="I420" s="20"/>
      <c r="J420" s="20"/>
      <c r="K420" s="20" t="s">
        <v>76</v>
      </c>
      <c r="L420" s="20" t="s">
        <v>76</v>
      </c>
      <c r="M420" s="20" t="s">
        <v>76</v>
      </c>
      <c r="N420" s="20" t="s">
        <v>76</v>
      </c>
      <c r="O420" s="20" t="s">
        <v>76</v>
      </c>
      <c r="P420" s="20" t="s">
        <v>76</v>
      </c>
      <c r="Q420" s="20" t="s">
        <v>76</v>
      </c>
      <c r="R420" s="20" t="s">
        <v>76</v>
      </c>
      <c r="S420" s="20" t="s">
        <v>76</v>
      </c>
      <c r="T420" s="20" t="s">
        <v>76</v>
      </c>
      <c r="U420" s="20" t="s">
        <v>76</v>
      </c>
      <c r="V420" s="20" t="s">
        <v>76</v>
      </c>
      <c r="W420" s="20" t="s">
        <v>76</v>
      </c>
      <c r="X420" s="20" t="s">
        <v>76</v>
      </c>
      <c r="Y420" s="20" t="s">
        <v>76</v>
      </c>
      <c r="Z420" s="20" t="s">
        <v>76</v>
      </c>
      <c r="AA420" s="20" t="s">
        <v>76</v>
      </c>
      <c r="AB420" s="20" t="s">
        <v>76</v>
      </c>
      <c r="AC420" s="20" t="s">
        <v>76</v>
      </c>
      <c r="AD420" s="20" t="s">
        <v>76</v>
      </c>
      <c r="AE420" s="20" t="s">
        <v>76</v>
      </c>
      <c r="AF420" s="20" t="s">
        <v>76</v>
      </c>
      <c r="AG420" s="20" t="s">
        <v>76</v>
      </c>
      <c r="AH420" s="20" t="s">
        <v>76</v>
      </c>
      <c r="AI420" s="20" t="s">
        <v>76</v>
      </c>
      <c r="AJ420" s="20" t="s">
        <v>76</v>
      </c>
      <c r="AK420" s="20" t="s">
        <v>76</v>
      </c>
      <c r="AL420" s="20" t="s">
        <v>76</v>
      </c>
      <c r="AM420" s="20" t="s">
        <v>76</v>
      </c>
      <c r="AN420" s="20" t="s">
        <v>76</v>
      </c>
      <c r="AO420" s="20" t="s">
        <v>76</v>
      </c>
      <c r="AP420" s="20" t="s">
        <v>76</v>
      </c>
      <c r="AQ420" s="20" t="s">
        <v>76</v>
      </c>
      <c r="AR420" s="20" t="s">
        <v>76</v>
      </c>
      <c r="AS420" s="20" t="s">
        <v>76</v>
      </c>
      <c r="AT420" s="20" t="s">
        <v>76</v>
      </c>
      <c r="AU420" s="20" t="s">
        <v>76</v>
      </c>
      <c r="AV420" s="20" t="s">
        <v>76</v>
      </c>
      <c r="AW420" s="20" t="s">
        <v>76</v>
      </c>
      <c r="AX420" s="20" t="s">
        <v>76</v>
      </c>
      <c r="AY420" s="20" t="s">
        <v>76</v>
      </c>
      <c r="AZ420" s="20" t="s">
        <v>76</v>
      </c>
      <c r="BA420" s="20" t="s">
        <v>76</v>
      </c>
      <c r="BB420" s="20" t="s">
        <v>76</v>
      </c>
      <c r="BC420" s="20" t="s">
        <v>76</v>
      </c>
      <c r="BD420" s="20" t="s">
        <v>76</v>
      </c>
      <c r="BE420" s="20" t="s">
        <v>76</v>
      </c>
      <c r="BF420" s="11"/>
      <c r="BG420" s="22"/>
      <c r="BH420" s="11"/>
      <c r="BI420" s="11"/>
      <c r="BJ420" s="11"/>
      <c r="BK420" s="11"/>
      <c r="BL420" s="11"/>
      <c r="BM420" s="11"/>
    </row>
    <row r="421" spans="1:65" x14ac:dyDescent="0.25">
      <c r="A421" s="23" t="s">
        <v>283</v>
      </c>
      <c r="B421" s="29" t="s">
        <v>53</v>
      </c>
      <c r="C421" s="25" t="s">
        <v>284</v>
      </c>
      <c r="D421" s="25" t="s">
        <v>285</v>
      </c>
      <c r="E421" s="25" t="s">
        <v>54</v>
      </c>
      <c r="F421" s="25" t="s">
        <v>18</v>
      </c>
      <c r="G421" s="19" t="s">
        <v>19</v>
      </c>
      <c r="H421" s="20">
        <v>0</v>
      </c>
      <c r="I421" s="20"/>
      <c r="J421" s="20"/>
      <c r="K421" s="20">
        <v>0</v>
      </c>
      <c r="L421" s="20">
        <v>0</v>
      </c>
      <c r="M421" s="20">
        <v>0</v>
      </c>
      <c r="N421" s="20">
        <v>0</v>
      </c>
      <c r="O421" s="20">
        <v>0</v>
      </c>
      <c r="P421" s="20">
        <v>0</v>
      </c>
      <c r="Q421" s="20">
        <v>0</v>
      </c>
      <c r="R421" s="20">
        <v>0</v>
      </c>
      <c r="S421" s="20">
        <v>0</v>
      </c>
      <c r="T421" s="20">
        <v>0</v>
      </c>
      <c r="U421" s="20">
        <v>0</v>
      </c>
      <c r="V421" s="20">
        <v>0</v>
      </c>
      <c r="W421" s="20">
        <v>0</v>
      </c>
      <c r="X421" s="20">
        <v>0</v>
      </c>
      <c r="Y421" s="20">
        <v>0</v>
      </c>
      <c r="Z421" s="20">
        <v>0</v>
      </c>
      <c r="AA421" s="20">
        <v>0</v>
      </c>
      <c r="AB421" s="20">
        <v>0</v>
      </c>
      <c r="AC421" s="20">
        <v>0</v>
      </c>
      <c r="AD421" s="20">
        <v>0</v>
      </c>
      <c r="AE421" s="20">
        <v>0</v>
      </c>
      <c r="AF421" s="20">
        <v>0</v>
      </c>
      <c r="AG421" s="20">
        <v>0</v>
      </c>
      <c r="AH421" s="20">
        <v>0</v>
      </c>
      <c r="AI421" s="20">
        <v>0</v>
      </c>
      <c r="AJ421" s="20">
        <v>0</v>
      </c>
      <c r="AK421" s="20">
        <v>0</v>
      </c>
      <c r="AL421" s="20">
        <v>0</v>
      </c>
      <c r="AM421" s="20">
        <v>0</v>
      </c>
      <c r="AN421" s="20">
        <v>0</v>
      </c>
      <c r="AO421" s="20">
        <v>0</v>
      </c>
      <c r="AP421" s="20">
        <v>0</v>
      </c>
      <c r="AQ421" s="20">
        <v>0</v>
      </c>
      <c r="AR421" s="20">
        <v>0</v>
      </c>
      <c r="AS421" s="20">
        <v>0</v>
      </c>
      <c r="AT421" s="20">
        <v>0</v>
      </c>
      <c r="AU421" s="20">
        <v>0</v>
      </c>
      <c r="AV421" s="20">
        <v>0</v>
      </c>
      <c r="AW421" s="20">
        <v>0</v>
      </c>
      <c r="AX421" s="20">
        <v>-334.86</v>
      </c>
      <c r="AY421" s="20">
        <v>-1010.59</v>
      </c>
      <c r="AZ421" s="20">
        <v>-3106.21</v>
      </c>
      <c r="BA421" s="20">
        <v>-5129.63</v>
      </c>
      <c r="BB421" s="20">
        <v>-7060.06</v>
      </c>
      <c r="BC421" s="20">
        <v>-9606.5499999999993</v>
      </c>
      <c r="BD421" s="20">
        <v>-14427.96</v>
      </c>
      <c r="BE421" s="20">
        <v>-19672.02</v>
      </c>
      <c r="BF421" s="11"/>
      <c r="BG421" s="22"/>
      <c r="BH421" s="11"/>
      <c r="BI421" s="11"/>
      <c r="BJ421" s="11"/>
      <c r="BK421" s="11"/>
      <c r="BL421" s="11"/>
      <c r="BM421" s="11"/>
    </row>
    <row r="422" spans="1:65" x14ac:dyDescent="0.25">
      <c r="A422" s="16" t="s">
        <v>229</v>
      </c>
      <c r="B422" s="29" t="s">
        <v>230</v>
      </c>
      <c r="C422" s="25"/>
      <c r="D422" s="25"/>
      <c r="E422" s="25"/>
      <c r="F422" s="25"/>
      <c r="G422" s="19"/>
      <c r="H422" s="20" t="s">
        <v>76</v>
      </c>
      <c r="I422" s="20"/>
      <c r="J422" s="20"/>
      <c r="K422" s="20" t="s">
        <v>76</v>
      </c>
      <c r="L422" s="20" t="s">
        <v>76</v>
      </c>
      <c r="M422" s="20" t="s">
        <v>76</v>
      </c>
      <c r="N422" s="20" t="s">
        <v>76</v>
      </c>
      <c r="O422" s="20" t="s">
        <v>76</v>
      </c>
      <c r="P422" s="20" t="s">
        <v>76</v>
      </c>
      <c r="Q422" s="20" t="s">
        <v>76</v>
      </c>
      <c r="R422" s="20" t="s">
        <v>76</v>
      </c>
      <c r="S422" s="20" t="s">
        <v>76</v>
      </c>
      <c r="T422" s="20" t="s">
        <v>76</v>
      </c>
      <c r="U422" s="20" t="s">
        <v>76</v>
      </c>
      <c r="V422" s="20" t="s">
        <v>76</v>
      </c>
      <c r="W422" s="20" t="s">
        <v>76</v>
      </c>
      <c r="X422" s="20" t="s">
        <v>76</v>
      </c>
      <c r="Y422" s="20" t="s">
        <v>76</v>
      </c>
      <c r="Z422" s="20" t="s">
        <v>76</v>
      </c>
      <c r="AA422" s="20" t="s">
        <v>76</v>
      </c>
      <c r="AB422" s="20" t="s">
        <v>76</v>
      </c>
      <c r="AC422" s="20" t="s">
        <v>76</v>
      </c>
      <c r="AD422" s="20" t="s">
        <v>76</v>
      </c>
      <c r="AE422" s="20" t="s">
        <v>76</v>
      </c>
      <c r="AF422" s="20" t="s">
        <v>76</v>
      </c>
      <c r="AG422" s="20" t="s">
        <v>76</v>
      </c>
      <c r="AH422" s="20" t="s">
        <v>76</v>
      </c>
      <c r="AI422" s="20" t="s">
        <v>76</v>
      </c>
      <c r="AJ422" s="20" t="s">
        <v>76</v>
      </c>
      <c r="AK422" s="20" t="s">
        <v>76</v>
      </c>
      <c r="AL422" s="20" t="s">
        <v>76</v>
      </c>
      <c r="AM422" s="20" t="s">
        <v>76</v>
      </c>
      <c r="AN422" s="20" t="s">
        <v>76</v>
      </c>
      <c r="AO422" s="20" t="s">
        <v>76</v>
      </c>
      <c r="AP422" s="20" t="s">
        <v>76</v>
      </c>
      <c r="AQ422" s="20" t="s">
        <v>76</v>
      </c>
      <c r="AR422" s="20" t="s">
        <v>76</v>
      </c>
      <c r="AS422" s="20" t="s">
        <v>76</v>
      </c>
      <c r="AT422" s="20" t="s">
        <v>76</v>
      </c>
      <c r="AU422" s="20" t="s">
        <v>76</v>
      </c>
      <c r="AV422" s="20" t="s">
        <v>76</v>
      </c>
      <c r="AW422" s="20" t="s">
        <v>76</v>
      </c>
      <c r="AX422" s="20" t="s">
        <v>76</v>
      </c>
      <c r="AY422" s="20" t="s">
        <v>76</v>
      </c>
      <c r="AZ422" s="20" t="s">
        <v>76</v>
      </c>
      <c r="BA422" s="20" t="s">
        <v>76</v>
      </c>
      <c r="BB422" s="20" t="s">
        <v>76</v>
      </c>
      <c r="BC422" s="20" t="s">
        <v>76</v>
      </c>
      <c r="BD422" s="20" t="s">
        <v>76</v>
      </c>
      <c r="BE422" s="20" t="s">
        <v>76</v>
      </c>
      <c r="BF422" s="11"/>
      <c r="BG422" s="22"/>
      <c r="BH422" s="11"/>
      <c r="BI422" s="11"/>
      <c r="BJ422" s="11"/>
      <c r="BK422" s="11"/>
      <c r="BL422" s="11"/>
      <c r="BM422" s="11"/>
    </row>
    <row r="423" spans="1:65" x14ac:dyDescent="0.25">
      <c r="A423" s="23" t="s">
        <v>286</v>
      </c>
      <c r="B423" s="31" t="s">
        <v>172</v>
      </c>
      <c r="C423" s="25" t="s">
        <v>284</v>
      </c>
      <c r="D423" s="25" t="s">
        <v>204</v>
      </c>
      <c r="E423" s="25" t="s">
        <v>173</v>
      </c>
      <c r="F423" s="25" t="s">
        <v>18</v>
      </c>
      <c r="G423" s="19" t="s">
        <v>19</v>
      </c>
      <c r="H423" s="20">
        <v>0</v>
      </c>
      <c r="I423" s="20"/>
      <c r="J423" s="20"/>
      <c r="K423" s="20">
        <v>0</v>
      </c>
      <c r="L423" s="20">
        <v>0</v>
      </c>
      <c r="M423" s="20">
        <v>0</v>
      </c>
      <c r="N423" s="20">
        <v>0</v>
      </c>
      <c r="O423" s="20">
        <v>0</v>
      </c>
      <c r="P423" s="20">
        <v>0</v>
      </c>
      <c r="Q423" s="20">
        <v>0</v>
      </c>
      <c r="R423" s="20">
        <v>0</v>
      </c>
      <c r="S423" s="20">
        <v>0</v>
      </c>
      <c r="T423" s="20">
        <v>0</v>
      </c>
      <c r="U423" s="20">
        <v>0</v>
      </c>
      <c r="V423" s="20">
        <v>0</v>
      </c>
      <c r="W423" s="20">
        <v>0</v>
      </c>
      <c r="X423" s="20">
        <v>0</v>
      </c>
      <c r="Y423" s="20">
        <v>0</v>
      </c>
      <c r="Z423" s="20">
        <v>0</v>
      </c>
      <c r="AA423" s="20">
        <v>0</v>
      </c>
      <c r="AB423" s="20">
        <v>0</v>
      </c>
      <c r="AC423" s="20">
        <v>0</v>
      </c>
      <c r="AD423" s="20">
        <v>0</v>
      </c>
      <c r="AE423" s="20">
        <v>0</v>
      </c>
      <c r="AF423" s="20">
        <v>0</v>
      </c>
      <c r="AG423" s="20">
        <v>0</v>
      </c>
      <c r="AH423" s="20">
        <v>0</v>
      </c>
      <c r="AI423" s="20">
        <v>0</v>
      </c>
      <c r="AJ423" s="20">
        <v>0</v>
      </c>
      <c r="AK423" s="20">
        <v>0</v>
      </c>
      <c r="AL423" s="20">
        <v>0</v>
      </c>
      <c r="AM423" s="20">
        <v>0</v>
      </c>
      <c r="AN423" s="20">
        <v>0</v>
      </c>
      <c r="AO423" s="20">
        <v>0</v>
      </c>
      <c r="AP423" s="20">
        <v>0</v>
      </c>
      <c r="AQ423" s="20">
        <v>0</v>
      </c>
      <c r="AR423" s="20">
        <v>0</v>
      </c>
      <c r="AS423" s="20">
        <v>0</v>
      </c>
      <c r="AT423" s="20">
        <v>0</v>
      </c>
      <c r="AU423" s="20">
        <v>0</v>
      </c>
      <c r="AV423" s="20">
        <v>0</v>
      </c>
      <c r="AW423" s="20">
        <v>0</v>
      </c>
      <c r="AX423" s="20">
        <v>334.86</v>
      </c>
      <c r="AY423" s="20">
        <v>1010.59</v>
      </c>
      <c r="AZ423" s="20">
        <v>3106.21</v>
      </c>
      <c r="BA423" s="20">
        <v>5129.63</v>
      </c>
      <c r="BB423" s="20">
        <v>7060.06</v>
      </c>
      <c r="BC423" s="20">
        <v>9606.5499999999993</v>
      </c>
      <c r="BD423" s="20">
        <v>14427.96</v>
      </c>
      <c r="BE423" s="20">
        <v>19672.02</v>
      </c>
      <c r="BF423" s="11"/>
      <c r="BG423" s="22"/>
      <c r="BH423" s="11"/>
      <c r="BI423" s="11"/>
      <c r="BJ423" s="11"/>
      <c r="BK423" s="11"/>
      <c r="BL423" s="11"/>
      <c r="BM423" s="11"/>
    </row>
    <row r="424" spans="1:65" x14ac:dyDescent="0.25">
      <c r="A424" s="13" t="s">
        <v>287</v>
      </c>
      <c r="B424" s="33" t="s">
        <v>288</v>
      </c>
      <c r="C424" s="18"/>
      <c r="D424" s="18"/>
      <c r="E424" s="18"/>
      <c r="F424" s="18"/>
      <c r="G424" s="45"/>
      <c r="H424" s="20" t="s">
        <v>76</v>
      </c>
      <c r="I424" s="20"/>
      <c r="J424" s="20"/>
      <c r="K424" s="20" t="s">
        <v>76</v>
      </c>
      <c r="L424" s="20" t="s">
        <v>76</v>
      </c>
      <c r="M424" s="20" t="s">
        <v>76</v>
      </c>
      <c r="N424" s="20" t="s">
        <v>76</v>
      </c>
      <c r="O424" s="20" t="s">
        <v>76</v>
      </c>
      <c r="P424" s="20" t="s">
        <v>76</v>
      </c>
      <c r="Q424" s="20" t="s">
        <v>76</v>
      </c>
      <c r="R424" s="20" t="s">
        <v>76</v>
      </c>
      <c r="S424" s="20" t="s">
        <v>76</v>
      </c>
      <c r="T424" s="20" t="s">
        <v>76</v>
      </c>
      <c r="U424" s="20" t="s">
        <v>76</v>
      </c>
      <c r="V424" s="20" t="s">
        <v>76</v>
      </c>
      <c r="W424" s="20" t="s">
        <v>76</v>
      </c>
      <c r="X424" s="20" t="s">
        <v>76</v>
      </c>
      <c r="Y424" s="20" t="s">
        <v>76</v>
      </c>
      <c r="Z424" s="20" t="s">
        <v>76</v>
      </c>
      <c r="AA424" s="20" t="s">
        <v>76</v>
      </c>
      <c r="AB424" s="20" t="s">
        <v>76</v>
      </c>
      <c r="AC424" s="20" t="s">
        <v>76</v>
      </c>
      <c r="AD424" s="20" t="s">
        <v>76</v>
      </c>
      <c r="AE424" s="20" t="s">
        <v>76</v>
      </c>
      <c r="AF424" s="20" t="s">
        <v>76</v>
      </c>
      <c r="AG424" s="20" t="s">
        <v>76</v>
      </c>
      <c r="AH424" s="20" t="s">
        <v>76</v>
      </c>
      <c r="AI424" s="20" t="s">
        <v>76</v>
      </c>
      <c r="AJ424" s="20" t="s">
        <v>76</v>
      </c>
      <c r="AK424" s="20" t="s">
        <v>76</v>
      </c>
      <c r="AL424" s="20" t="s">
        <v>76</v>
      </c>
      <c r="AM424" s="20" t="s">
        <v>76</v>
      </c>
      <c r="AN424" s="20" t="s">
        <v>76</v>
      </c>
      <c r="AO424" s="20" t="s">
        <v>76</v>
      </c>
      <c r="AP424" s="20" t="s">
        <v>76</v>
      </c>
      <c r="AQ424" s="20" t="s">
        <v>76</v>
      </c>
      <c r="AR424" s="20" t="s">
        <v>76</v>
      </c>
      <c r="AS424" s="20" t="s">
        <v>76</v>
      </c>
      <c r="AT424" s="20" t="s">
        <v>76</v>
      </c>
      <c r="AU424" s="20" t="s">
        <v>76</v>
      </c>
      <c r="AV424" s="20" t="s">
        <v>76</v>
      </c>
      <c r="AW424" s="20" t="s">
        <v>76</v>
      </c>
      <c r="AX424" s="20" t="s">
        <v>76</v>
      </c>
      <c r="AY424" s="20" t="s">
        <v>76</v>
      </c>
      <c r="AZ424" s="20" t="s">
        <v>76</v>
      </c>
      <c r="BA424" s="20" t="s">
        <v>76</v>
      </c>
      <c r="BB424" s="20" t="s">
        <v>76</v>
      </c>
      <c r="BC424" s="20" t="s">
        <v>76</v>
      </c>
      <c r="BD424" s="20" t="s">
        <v>76</v>
      </c>
      <c r="BE424" s="20" t="s">
        <v>76</v>
      </c>
      <c r="BF424" s="11"/>
      <c r="BG424" s="12"/>
      <c r="BH424" s="11"/>
      <c r="BI424" s="11"/>
      <c r="BJ424" s="11"/>
      <c r="BK424" s="11"/>
      <c r="BL424" s="11"/>
      <c r="BM424" s="11"/>
    </row>
    <row r="425" spans="1:65" x14ac:dyDescent="0.25">
      <c r="A425" s="16" t="s">
        <v>289</v>
      </c>
      <c r="B425" s="29" t="s">
        <v>290</v>
      </c>
      <c r="C425" s="18"/>
      <c r="D425" s="18"/>
      <c r="E425" s="18"/>
      <c r="F425" s="18"/>
      <c r="G425" s="19"/>
      <c r="H425" s="20" t="s">
        <v>76</v>
      </c>
      <c r="I425" s="20"/>
      <c r="J425" s="20"/>
      <c r="K425" s="20" t="s">
        <v>76</v>
      </c>
      <c r="L425" s="20" t="s">
        <v>76</v>
      </c>
      <c r="M425" s="20" t="s">
        <v>76</v>
      </c>
      <c r="N425" s="20" t="s">
        <v>76</v>
      </c>
      <c r="O425" s="20" t="s">
        <v>76</v>
      </c>
      <c r="P425" s="20" t="s">
        <v>76</v>
      </c>
      <c r="Q425" s="20" t="s">
        <v>76</v>
      </c>
      <c r="R425" s="20" t="s">
        <v>76</v>
      </c>
      <c r="S425" s="20" t="s">
        <v>76</v>
      </c>
      <c r="T425" s="20" t="s">
        <v>76</v>
      </c>
      <c r="U425" s="20" t="s">
        <v>76</v>
      </c>
      <c r="V425" s="20" t="s">
        <v>76</v>
      </c>
      <c r="W425" s="20" t="s">
        <v>76</v>
      </c>
      <c r="X425" s="20" t="s">
        <v>76</v>
      </c>
      <c r="Y425" s="20" t="s">
        <v>76</v>
      </c>
      <c r="Z425" s="20" t="s">
        <v>76</v>
      </c>
      <c r="AA425" s="20" t="s">
        <v>76</v>
      </c>
      <c r="AB425" s="20" t="s">
        <v>76</v>
      </c>
      <c r="AC425" s="20" t="s">
        <v>76</v>
      </c>
      <c r="AD425" s="20" t="s">
        <v>76</v>
      </c>
      <c r="AE425" s="20" t="s">
        <v>76</v>
      </c>
      <c r="AF425" s="20" t="s">
        <v>76</v>
      </c>
      <c r="AG425" s="20" t="s">
        <v>76</v>
      </c>
      <c r="AH425" s="20" t="s">
        <v>76</v>
      </c>
      <c r="AI425" s="20" t="s">
        <v>76</v>
      </c>
      <c r="AJ425" s="20" t="s">
        <v>76</v>
      </c>
      <c r="AK425" s="20" t="s">
        <v>76</v>
      </c>
      <c r="AL425" s="20" t="s">
        <v>76</v>
      </c>
      <c r="AM425" s="20" t="s">
        <v>76</v>
      </c>
      <c r="AN425" s="20" t="s">
        <v>76</v>
      </c>
      <c r="AO425" s="20" t="s">
        <v>76</v>
      </c>
      <c r="AP425" s="20" t="s">
        <v>76</v>
      </c>
      <c r="AQ425" s="20" t="s">
        <v>76</v>
      </c>
      <c r="AR425" s="20" t="s">
        <v>76</v>
      </c>
      <c r="AS425" s="20" t="s">
        <v>76</v>
      </c>
      <c r="AT425" s="20" t="s">
        <v>76</v>
      </c>
      <c r="AU425" s="20" t="s">
        <v>76</v>
      </c>
      <c r="AV425" s="20" t="s">
        <v>76</v>
      </c>
      <c r="AW425" s="20" t="s">
        <v>76</v>
      </c>
      <c r="AX425" s="20" t="s">
        <v>76</v>
      </c>
      <c r="AY425" s="20" t="s">
        <v>76</v>
      </c>
      <c r="AZ425" s="20" t="s">
        <v>76</v>
      </c>
      <c r="BA425" s="20" t="s">
        <v>76</v>
      </c>
      <c r="BB425" s="20" t="s">
        <v>76</v>
      </c>
      <c r="BC425" s="20" t="s">
        <v>76</v>
      </c>
      <c r="BD425" s="20" t="s">
        <v>76</v>
      </c>
      <c r="BE425" s="20" t="s">
        <v>76</v>
      </c>
      <c r="BF425" s="11"/>
      <c r="BG425" s="22"/>
      <c r="BH425" s="11"/>
      <c r="BI425" s="11"/>
      <c r="BJ425" s="11"/>
      <c r="BK425" s="11"/>
      <c r="BL425" s="11"/>
      <c r="BM425" s="11"/>
    </row>
    <row r="426" spans="1:65" x14ac:dyDescent="0.25">
      <c r="A426" s="23" t="s">
        <v>23</v>
      </c>
      <c r="B426" s="29" t="s">
        <v>24</v>
      </c>
      <c r="C426" s="25" t="s">
        <v>212</v>
      </c>
      <c r="D426" s="25" t="s">
        <v>291</v>
      </c>
      <c r="E426" s="25" t="s">
        <v>25</v>
      </c>
      <c r="F426" s="25" t="s">
        <v>18</v>
      </c>
      <c r="G426" s="19" t="s">
        <v>19</v>
      </c>
      <c r="H426" s="20">
        <v>0</v>
      </c>
      <c r="I426" s="20"/>
      <c r="J426" s="20"/>
      <c r="K426" s="20">
        <v>0</v>
      </c>
      <c r="L426" s="20">
        <v>0</v>
      </c>
      <c r="M426" s="20">
        <v>0</v>
      </c>
      <c r="N426" s="20">
        <v>0</v>
      </c>
      <c r="O426" s="20">
        <v>0</v>
      </c>
      <c r="P426" s="20">
        <v>0</v>
      </c>
      <c r="Q426" s="20">
        <v>0</v>
      </c>
      <c r="R426" s="20">
        <v>0</v>
      </c>
      <c r="S426" s="20">
        <v>0</v>
      </c>
      <c r="T426" s="20">
        <v>0</v>
      </c>
      <c r="U426" s="20">
        <v>0</v>
      </c>
      <c r="V426" s="20">
        <v>-117</v>
      </c>
      <c r="W426" s="20">
        <v>-117</v>
      </c>
      <c r="X426" s="20">
        <v>-117</v>
      </c>
      <c r="Y426" s="20">
        <v>-117</v>
      </c>
      <c r="Z426" s="20">
        <v>-117</v>
      </c>
      <c r="AA426" s="20">
        <v>-117</v>
      </c>
      <c r="AB426" s="20">
        <v>-117</v>
      </c>
      <c r="AC426" s="20">
        <v>-117.9</v>
      </c>
      <c r="AD426" s="20">
        <v>-117.9</v>
      </c>
      <c r="AE426" s="20">
        <v>-117.9</v>
      </c>
      <c r="AF426" s="20">
        <v>-117.9</v>
      </c>
      <c r="AG426" s="20">
        <v>-118.8</v>
      </c>
      <c r="AH426" s="20">
        <v>-119.7</v>
      </c>
      <c r="AI426" s="20">
        <v>-120</v>
      </c>
      <c r="AJ426" s="20">
        <v>-120.45</v>
      </c>
      <c r="AK426" s="20">
        <v>-119.97</v>
      </c>
      <c r="AL426" s="20">
        <v>-120.18</v>
      </c>
      <c r="AM426" s="20">
        <v>-119.82</v>
      </c>
      <c r="AN426" s="20">
        <v>-119.31</v>
      </c>
      <c r="AO426" s="20">
        <v>-119.01</v>
      </c>
      <c r="AP426" s="20">
        <v>-118.62</v>
      </c>
      <c r="AQ426" s="20">
        <v>-118.77</v>
      </c>
      <c r="AR426" s="20">
        <v>-118.44</v>
      </c>
      <c r="AS426" s="20">
        <v>-118.38</v>
      </c>
      <c r="AT426" s="20">
        <v>-118.38</v>
      </c>
      <c r="AU426" s="20">
        <v>-118.53</v>
      </c>
      <c r="AV426" s="20">
        <v>-118.64</v>
      </c>
      <c r="AW426" s="20">
        <v>-116.96</v>
      </c>
      <c r="AX426" s="20">
        <v>-118.18</v>
      </c>
      <c r="AY426" s="20">
        <v>-117.66</v>
      </c>
      <c r="AZ426" s="20">
        <v>-115.26</v>
      </c>
      <c r="BA426" s="20">
        <v>-112.7</v>
      </c>
      <c r="BB426" s="20">
        <v>-110.2</v>
      </c>
      <c r="BC426" s="20">
        <v>-104.74</v>
      </c>
      <c r="BD426" s="20">
        <v>-92.35</v>
      </c>
      <c r="BE426" s="20">
        <v>-85.93</v>
      </c>
      <c r="BF426" s="11"/>
      <c r="BG426" s="22"/>
      <c r="BH426" s="11"/>
      <c r="BI426" s="11"/>
      <c r="BJ426" s="11"/>
      <c r="BK426" s="11"/>
      <c r="BL426" s="11"/>
      <c r="BM426" s="11"/>
    </row>
    <row r="427" spans="1:65" x14ac:dyDescent="0.25">
      <c r="A427" s="23" t="s">
        <v>136</v>
      </c>
      <c r="B427" s="29" t="s">
        <v>137</v>
      </c>
      <c r="C427" s="25" t="s">
        <v>212</v>
      </c>
      <c r="D427" s="25" t="s">
        <v>291</v>
      </c>
      <c r="E427" s="25" t="s">
        <v>138</v>
      </c>
      <c r="F427" s="25" t="s">
        <v>18</v>
      </c>
      <c r="G427" s="19" t="s">
        <v>19</v>
      </c>
      <c r="H427" s="20">
        <v>-3365.29</v>
      </c>
      <c r="I427" s="20"/>
      <c r="J427" s="20"/>
      <c r="K427" s="20">
        <v>-5325.9</v>
      </c>
      <c r="L427" s="20">
        <v>-7657.2</v>
      </c>
      <c r="M427" s="20">
        <v>-7111.8</v>
      </c>
      <c r="N427" s="20">
        <v>-7318.8</v>
      </c>
      <c r="O427" s="20">
        <v>-6888.6</v>
      </c>
      <c r="P427" s="20">
        <v>-7496.76</v>
      </c>
      <c r="Q427" s="20">
        <v>-6923.8</v>
      </c>
      <c r="R427" s="20">
        <v>-6760.28</v>
      </c>
      <c r="S427" s="20">
        <v>-7723.16</v>
      </c>
      <c r="T427" s="20">
        <v>-7569.44</v>
      </c>
      <c r="U427" s="20">
        <v>-8060.36</v>
      </c>
      <c r="V427" s="20">
        <v>-7543.65</v>
      </c>
      <c r="W427" s="20">
        <v>-7905.32</v>
      </c>
      <c r="X427" s="20">
        <v>-8038.6</v>
      </c>
      <c r="Y427" s="20">
        <v>-8443.48</v>
      </c>
      <c r="Z427" s="20">
        <v>-8885.52</v>
      </c>
      <c r="AA427" s="20">
        <v>-9098</v>
      </c>
      <c r="AB427" s="20">
        <v>-8043.88</v>
      </c>
      <c r="AC427" s="20">
        <v>-8766.93</v>
      </c>
      <c r="AD427" s="20">
        <v>-6093.06</v>
      </c>
      <c r="AE427" s="20">
        <v>-8429.99</v>
      </c>
      <c r="AF427" s="20">
        <v>-11517.3</v>
      </c>
      <c r="AG427" s="20">
        <v>-7716.88</v>
      </c>
      <c r="AH427" s="20">
        <v>-8254.39</v>
      </c>
      <c r="AI427" s="20">
        <v>-7091.57</v>
      </c>
      <c r="AJ427" s="20">
        <v>-7575.31</v>
      </c>
      <c r="AK427" s="20">
        <v>-8548.83</v>
      </c>
      <c r="AL427" s="20">
        <v>-7528.12</v>
      </c>
      <c r="AM427" s="20">
        <v>-7376.58</v>
      </c>
      <c r="AN427" s="20">
        <v>-6516.69</v>
      </c>
      <c r="AO427" s="20">
        <v>-5496.69</v>
      </c>
      <c r="AP427" s="20">
        <v>-5644.71</v>
      </c>
      <c r="AQ427" s="20">
        <v>-7484.81</v>
      </c>
      <c r="AR427" s="20">
        <v>-7830.84</v>
      </c>
      <c r="AS427" s="20">
        <v>-8513.5300000000007</v>
      </c>
      <c r="AT427" s="20">
        <v>-9443.1</v>
      </c>
      <c r="AU427" s="20">
        <v>-7922.87</v>
      </c>
      <c r="AV427" s="20">
        <v>-7830.05</v>
      </c>
      <c r="AW427" s="20">
        <v>-6891.59</v>
      </c>
      <c r="AX427" s="20">
        <v>-7105.75</v>
      </c>
      <c r="AY427" s="20">
        <v>-6839.2</v>
      </c>
      <c r="AZ427" s="20">
        <v>-7197.04</v>
      </c>
      <c r="BA427" s="20">
        <v>-6701.86</v>
      </c>
      <c r="BB427" s="20">
        <v>-8321.43</v>
      </c>
      <c r="BC427" s="20">
        <v>-6712.45</v>
      </c>
      <c r="BD427" s="20">
        <v>-8193.8700000000008</v>
      </c>
      <c r="BE427" s="20">
        <v>-6684.4</v>
      </c>
      <c r="BF427" s="11"/>
      <c r="BG427" s="22"/>
      <c r="BH427" s="11"/>
      <c r="BI427" s="11"/>
      <c r="BJ427" s="11"/>
      <c r="BK427" s="11"/>
      <c r="BL427" s="11"/>
      <c r="BM427" s="11"/>
    </row>
    <row r="428" spans="1:65" x14ac:dyDescent="0.25">
      <c r="A428" s="23" t="s">
        <v>139</v>
      </c>
      <c r="B428" s="29" t="s">
        <v>140</v>
      </c>
      <c r="C428" s="25" t="s">
        <v>212</v>
      </c>
      <c r="D428" s="25" t="s">
        <v>291</v>
      </c>
      <c r="E428" s="25" t="s">
        <v>141</v>
      </c>
      <c r="F428" s="25" t="s">
        <v>18</v>
      </c>
      <c r="G428" s="19" t="s">
        <v>19</v>
      </c>
      <c r="H428" s="20">
        <v>-20328.75</v>
      </c>
      <c r="I428" s="20"/>
      <c r="J428" s="20"/>
      <c r="K428" s="20">
        <v>-17115</v>
      </c>
      <c r="L428" s="20">
        <v>-18692.5</v>
      </c>
      <c r="M428" s="20">
        <v>-18913.25</v>
      </c>
      <c r="N428" s="20">
        <v>-19683</v>
      </c>
      <c r="O428" s="20">
        <v>-20757.25</v>
      </c>
      <c r="P428" s="20">
        <v>-19754</v>
      </c>
      <c r="Q428" s="20">
        <v>-19363.25</v>
      </c>
      <c r="R428" s="20">
        <v>-19821.5</v>
      </c>
      <c r="S428" s="20">
        <v>-20466.75</v>
      </c>
      <c r="T428" s="20">
        <v>-21154.75</v>
      </c>
      <c r="U428" s="20">
        <v>-23132.400000000001</v>
      </c>
      <c r="V428" s="20">
        <v>-22451.68</v>
      </c>
      <c r="W428" s="20">
        <v>-22380.38</v>
      </c>
      <c r="X428" s="20">
        <v>-20320.650000000001</v>
      </c>
      <c r="Y428" s="20">
        <v>-18355.400000000001</v>
      </c>
      <c r="Z428" s="20">
        <v>-18506.599999999999</v>
      </c>
      <c r="AA428" s="20">
        <v>-21019.200000000001</v>
      </c>
      <c r="AB428" s="20">
        <v>-21014</v>
      </c>
      <c r="AC428" s="20">
        <v>-22295.4</v>
      </c>
      <c r="AD428" s="20">
        <v>-22388.66</v>
      </c>
      <c r="AE428" s="20">
        <v>-23553.86</v>
      </c>
      <c r="AF428" s="20">
        <v>-26012.49</v>
      </c>
      <c r="AG428" s="20">
        <v>-24506.79</v>
      </c>
      <c r="AH428" s="20">
        <v>-25158.57</v>
      </c>
      <c r="AI428" s="20">
        <v>-24405.5</v>
      </c>
      <c r="AJ428" s="20">
        <v>-23661.41</v>
      </c>
      <c r="AK428" s="20">
        <v>-25541.65</v>
      </c>
      <c r="AL428" s="20">
        <v>-25241.24</v>
      </c>
      <c r="AM428" s="20">
        <v>-25953.75</v>
      </c>
      <c r="AN428" s="20">
        <v>-25825.35</v>
      </c>
      <c r="AO428" s="20">
        <v>-25446.31</v>
      </c>
      <c r="AP428" s="20">
        <v>-25276.11</v>
      </c>
      <c r="AQ428" s="20">
        <v>-24650.15</v>
      </c>
      <c r="AR428" s="20">
        <v>-25233.94</v>
      </c>
      <c r="AS428" s="20">
        <v>-25801.25</v>
      </c>
      <c r="AT428" s="20">
        <v>-29872.01</v>
      </c>
      <c r="AU428" s="20">
        <v>-26374.22</v>
      </c>
      <c r="AV428" s="20">
        <v>-27139.89</v>
      </c>
      <c r="AW428" s="20">
        <v>-26811.759999999998</v>
      </c>
      <c r="AX428" s="20">
        <v>-24377.37</v>
      </c>
      <c r="AY428" s="20">
        <v>-25912.77</v>
      </c>
      <c r="AZ428" s="20">
        <v>-26869.18</v>
      </c>
      <c r="BA428" s="20">
        <v>-27011.25</v>
      </c>
      <c r="BB428" s="20">
        <v>-26876.79</v>
      </c>
      <c r="BC428" s="20">
        <v>-26306.48</v>
      </c>
      <c r="BD428" s="20">
        <v>-25564.6</v>
      </c>
      <c r="BE428" s="20">
        <v>-28156.15</v>
      </c>
      <c r="BF428" s="11"/>
      <c r="BG428" s="22"/>
      <c r="BH428" s="11"/>
      <c r="BI428" s="11"/>
      <c r="BJ428" s="11"/>
      <c r="BK428" s="11"/>
      <c r="BL428" s="11"/>
      <c r="BM428" s="11"/>
    </row>
    <row r="429" spans="1:65" x14ac:dyDescent="0.25">
      <c r="A429" s="23" t="s">
        <v>178</v>
      </c>
      <c r="B429" s="29" t="s">
        <v>292</v>
      </c>
      <c r="C429" s="25" t="s">
        <v>212</v>
      </c>
      <c r="D429" s="25" t="s">
        <v>291</v>
      </c>
      <c r="E429" s="25" t="s">
        <v>180</v>
      </c>
      <c r="F429" s="25" t="s">
        <v>18</v>
      </c>
      <c r="G429" s="19" t="s">
        <v>19</v>
      </c>
      <c r="H429" s="20">
        <v>-258.56</v>
      </c>
      <c r="I429" s="20"/>
      <c r="J429" s="20"/>
      <c r="K429" s="20">
        <v>-221.72</v>
      </c>
      <c r="L429" s="20">
        <v>-225.24</v>
      </c>
      <c r="M429" s="20">
        <v>-213.88</v>
      </c>
      <c r="N429" s="20">
        <v>-211.2</v>
      </c>
      <c r="O429" s="20">
        <v>-221.08</v>
      </c>
      <c r="P429" s="20">
        <v>-209.36</v>
      </c>
      <c r="Q429" s="20">
        <v>-195.28</v>
      </c>
      <c r="R429" s="20">
        <v>-182.56</v>
      </c>
      <c r="S429" s="20">
        <v>-171.88</v>
      </c>
      <c r="T429" s="20">
        <v>-174.76</v>
      </c>
      <c r="U429" s="20">
        <v>-161.72</v>
      </c>
      <c r="V429" s="20">
        <v>-106.44</v>
      </c>
      <c r="W429" s="20">
        <v>-93.25</v>
      </c>
      <c r="X429" s="20">
        <v>-77.92</v>
      </c>
      <c r="Y429" s="20">
        <v>-66.7</v>
      </c>
      <c r="Z429" s="20">
        <v>-64.16</v>
      </c>
      <c r="AA429" s="20">
        <v>-66.58</v>
      </c>
      <c r="AB429" s="20">
        <v>-60.54</v>
      </c>
      <c r="AC429" s="20">
        <v>-59.86</v>
      </c>
      <c r="AD429" s="20">
        <v>-53.53</v>
      </c>
      <c r="AE429" s="20">
        <v>-52.41</v>
      </c>
      <c r="AF429" s="20">
        <v>-48.41</v>
      </c>
      <c r="AG429" s="20">
        <v>-41.32</v>
      </c>
      <c r="AH429" s="20">
        <v>-35.200000000000003</v>
      </c>
      <c r="AI429" s="20">
        <v>-29.65</v>
      </c>
      <c r="AJ429" s="20">
        <v>-27.18</v>
      </c>
      <c r="AK429" s="20">
        <v>-28.61</v>
      </c>
      <c r="AL429" s="20">
        <v>-24.94</v>
      </c>
      <c r="AM429" s="20">
        <v>-24.66</v>
      </c>
      <c r="AN429" s="20">
        <v>-24.43</v>
      </c>
      <c r="AO429" s="20">
        <v>-22.29</v>
      </c>
      <c r="AP429" s="20">
        <v>-19.96</v>
      </c>
      <c r="AQ429" s="20">
        <v>-17.88</v>
      </c>
      <c r="AR429" s="20">
        <v>-17.88</v>
      </c>
      <c r="AS429" s="20">
        <v>-20.079999999999998</v>
      </c>
      <c r="AT429" s="20">
        <v>-21.84</v>
      </c>
      <c r="AU429" s="20">
        <v>-22.16</v>
      </c>
      <c r="AV429" s="20">
        <v>-22.05</v>
      </c>
      <c r="AW429" s="20">
        <v>-25.47</v>
      </c>
      <c r="AX429" s="20">
        <v>-29.47</v>
      </c>
      <c r="AY429" s="20">
        <v>-27.48</v>
      </c>
      <c r="AZ429" s="20">
        <v>-29.4</v>
      </c>
      <c r="BA429" s="20">
        <v>-24.55</v>
      </c>
      <c r="BB429" s="20">
        <v>-25.3</v>
      </c>
      <c r="BC429" s="20">
        <v>-24.42</v>
      </c>
      <c r="BD429" s="20">
        <v>-23.14</v>
      </c>
      <c r="BE429" s="20">
        <v>-23.08</v>
      </c>
      <c r="BF429" s="11"/>
      <c r="BG429" s="22"/>
      <c r="BH429" s="11"/>
      <c r="BI429" s="11"/>
      <c r="BJ429" s="11"/>
      <c r="BK429" s="11"/>
      <c r="BL429" s="11"/>
      <c r="BM429" s="11"/>
    </row>
    <row r="430" spans="1:65" x14ac:dyDescent="0.25">
      <c r="A430" s="23" t="s">
        <v>53</v>
      </c>
      <c r="B430" s="29" t="s">
        <v>53</v>
      </c>
      <c r="C430" s="25" t="s">
        <v>212</v>
      </c>
      <c r="D430" s="25" t="s">
        <v>291</v>
      </c>
      <c r="E430" s="25" t="s">
        <v>54</v>
      </c>
      <c r="F430" s="25" t="s">
        <v>18</v>
      </c>
      <c r="G430" s="19" t="s">
        <v>19</v>
      </c>
      <c r="H430" s="20">
        <v>0</v>
      </c>
      <c r="I430" s="20"/>
      <c r="J430" s="20"/>
      <c r="K430" s="20">
        <v>0</v>
      </c>
      <c r="L430" s="20">
        <v>0</v>
      </c>
      <c r="M430" s="20">
        <v>0</v>
      </c>
      <c r="N430" s="20">
        <v>0</v>
      </c>
      <c r="O430" s="20">
        <v>0</v>
      </c>
      <c r="P430" s="20">
        <v>0</v>
      </c>
      <c r="Q430" s="20">
        <v>0</v>
      </c>
      <c r="R430" s="20">
        <v>0</v>
      </c>
      <c r="S430" s="20">
        <v>0</v>
      </c>
      <c r="T430" s="20">
        <v>0</v>
      </c>
      <c r="U430" s="20">
        <v>0</v>
      </c>
      <c r="V430" s="20">
        <v>0</v>
      </c>
      <c r="W430" s="20">
        <v>0</v>
      </c>
      <c r="X430" s="20">
        <v>0</v>
      </c>
      <c r="Y430" s="20">
        <v>0</v>
      </c>
      <c r="Z430" s="20">
        <v>0</v>
      </c>
      <c r="AA430" s="20">
        <v>0</v>
      </c>
      <c r="AB430" s="20">
        <v>0</v>
      </c>
      <c r="AC430" s="20">
        <v>0</v>
      </c>
      <c r="AD430" s="20">
        <v>0</v>
      </c>
      <c r="AE430" s="20">
        <v>0</v>
      </c>
      <c r="AF430" s="20">
        <v>0</v>
      </c>
      <c r="AG430" s="20">
        <v>0</v>
      </c>
      <c r="AH430" s="20">
        <v>0</v>
      </c>
      <c r="AI430" s="20">
        <v>0</v>
      </c>
      <c r="AJ430" s="20">
        <v>0</v>
      </c>
      <c r="AK430" s="20">
        <v>0</v>
      </c>
      <c r="AL430" s="20">
        <v>0</v>
      </c>
      <c r="AM430" s="20">
        <v>0</v>
      </c>
      <c r="AN430" s="20">
        <v>0</v>
      </c>
      <c r="AO430" s="20">
        <v>0</v>
      </c>
      <c r="AP430" s="20">
        <v>0</v>
      </c>
      <c r="AQ430" s="20">
        <v>0</v>
      </c>
      <c r="AR430" s="20">
        <v>0</v>
      </c>
      <c r="AS430" s="20">
        <v>0</v>
      </c>
      <c r="AT430" s="20">
        <v>0</v>
      </c>
      <c r="AU430" s="20">
        <v>0</v>
      </c>
      <c r="AV430" s="20">
        <v>0</v>
      </c>
      <c r="AW430" s="20">
        <v>0</v>
      </c>
      <c r="AX430" s="20">
        <v>0</v>
      </c>
      <c r="AY430" s="20">
        <v>0</v>
      </c>
      <c r="AZ430" s="20">
        <v>0</v>
      </c>
      <c r="BA430" s="20">
        <v>0</v>
      </c>
      <c r="BB430" s="20" t="s">
        <v>76</v>
      </c>
      <c r="BC430" s="20" t="s">
        <v>76</v>
      </c>
      <c r="BD430" s="20" t="s">
        <v>76</v>
      </c>
      <c r="BE430" s="20" t="s">
        <v>76</v>
      </c>
      <c r="BF430" s="11"/>
      <c r="BG430" s="22"/>
      <c r="BH430" s="11"/>
      <c r="BI430" s="11"/>
      <c r="BJ430" s="11"/>
      <c r="BK430" s="11"/>
      <c r="BL430" s="11"/>
      <c r="BM430" s="11"/>
    </row>
    <row r="431" spans="1:65" x14ac:dyDescent="0.25">
      <c r="A431" s="23" t="s">
        <v>171</v>
      </c>
      <c r="B431" s="31" t="s">
        <v>172</v>
      </c>
      <c r="C431" s="25" t="s">
        <v>212</v>
      </c>
      <c r="D431" s="25" t="s">
        <v>291</v>
      </c>
      <c r="E431" s="25" t="s">
        <v>173</v>
      </c>
      <c r="F431" s="25" t="s">
        <v>18</v>
      </c>
      <c r="G431" s="19" t="s">
        <v>19</v>
      </c>
      <c r="H431" s="20">
        <v>0</v>
      </c>
      <c r="I431" s="20"/>
      <c r="J431" s="20"/>
      <c r="K431" s="20">
        <v>0</v>
      </c>
      <c r="L431" s="20">
        <v>0</v>
      </c>
      <c r="M431" s="20">
        <v>0</v>
      </c>
      <c r="N431" s="20">
        <v>0</v>
      </c>
      <c r="O431" s="20">
        <v>0</v>
      </c>
      <c r="P431" s="20">
        <v>0</v>
      </c>
      <c r="Q431" s="20">
        <v>0</v>
      </c>
      <c r="R431" s="20">
        <v>0</v>
      </c>
      <c r="S431" s="20">
        <v>0</v>
      </c>
      <c r="T431" s="20">
        <v>0</v>
      </c>
      <c r="U431" s="20">
        <v>0</v>
      </c>
      <c r="V431" s="20">
        <v>0</v>
      </c>
      <c r="W431" s="20">
        <v>0</v>
      </c>
      <c r="X431" s="20">
        <v>0</v>
      </c>
      <c r="Y431" s="20">
        <v>0</v>
      </c>
      <c r="Z431" s="20">
        <v>0</v>
      </c>
      <c r="AA431" s="20">
        <v>0</v>
      </c>
      <c r="AB431" s="20">
        <v>0</v>
      </c>
      <c r="AC431" s="20">
        <v>0</v>
      </c>
      <c r="AD431" s="20">
        <v>0</v>
      </c>
      <c r="AE431" s="20">
        <v>0</v>
      </c>
      <c r="AF431" s="20">
        <v>0</v>
      </c>
      <c r="AG431" s="20">
        <v>0</v>
      </c>
      <c r="AH431" s="20">
        <v>0</v>
      </c>
      <c r="AI431" s="20">
        <v>0</v>
      </c>
      <c r="AJ431" s="20">
        <v>0</v>
      </c>
      <c r="AK431" s="20">
        <v>0</v>
      </c>
      <c r="AL431" s="20">
        <v>0</v>
      </c>
      <c r="AM431" s="20">
        <v>0</v>
      </c>
      <c r="AN431" s="20">
        <v>0</v>
      </c>
      <c r="AO431" s="20">
        <v>0</v>
      </c>
      <c r="AP431" s="20">
        <v>0</v>
      </c>
      <c r="AQ431" s="20">
        <v>0</v>
      </c>
      <c r="AR431" s="20">
        <v>0</v>
      </c>
      <c r="AS431" s="20">
        <v>0</v>
      </c>
      <c r="AT431" s="20">
        <v>0</v>
      </c>
      <c r="AU431" s="20">
        <v>0</v>
      </c>
      <c r="AV431" s="20">
        <v>0</v>
      </c>
      <c r="AW431" s="20">
        <v>0</v>
      </c>
      <c r="AX431" s="20">
        <v>-0.42</v>
      </c>
      <c r="AY431" s="20">
        <v>-1.25</v>
      </c>
      <c r="AZ431" s="20">
        <v>-3.63</v>
      </c>
      <c r="BA431" s="20">
        <v>-6.27</v>
      </c>
      <c r="BB431" s="20">
        <v>-8.56</v>
      </c>
      <c r="BC431" s="20">
        <v>-11.69</v>
      </c>
      <c r="BD431" s="20">
        <v>-17.75</v>
      </c>
      <c r="BE431" s="20">
        <v>-23.93</v>
      </c>
      <c r="BF431" s="11"/>
      <c r="BG431" s="22"/>
      <c r="BH431" s="11"/>
      <c r="BI431" s="11"/>
      <c r="BJ431" s="11"/>
      <c r="BK431" s="11"/>
      <c r="BL431" s="11"/>
      <c r="BM431" s="11"/>
    </row>
    <row r="432" spans="1:65" ht="15.75" x14ac:dyDescent="0.25">
      <c r="A432" s="46" t="s">
        <v>293</v>
      </c>
      <c r="B432" s="47" t="s">
        <v>294</v>
      </c>
      <c r="C432" s="48"/>
      <c r="D432" s="54"/>
      <c r="E432" s="54"/>
      <c r="F432" s="54"/>
      <c r="G432" s="10">
        <f>SUM(G437,G475,G493,G499,G524,G533,G544,G554,G571,G587,G609)-SUM(G216:G431,G195:G199,G185:G190)</f>
        <v>0</v>
      </c>
      <c r="H432" s="43">
        <f>SUM(H466,H472,H475,H499,H493,H524,H533,H544,H554,H571,H587,H609)-SUM(H216:H431,H195:H199,H185:H190)-SUM(H434:H464)</f>
        <v>803457.8899999999</v>
      </c>
      <c r="I432" s="43">
        <f t="shared" ref="I432:O432" si="1">SUM(I466,I472,I475,I499,I493,I524,I533,I544,I554,I571,I587,I609)-SUM(I216:I431,I195:I199,I185:I190)-SUM(I434:I464)</f>
        <v>0</v>
      </c>
      <c r="J432" s="43">
        <f t="shared" si="1"/>
        <v>0</v>
      </c>
      <c r="K432" s="43">
        <f t="shared" si="1"/>
        <v>708618.8</v>
      </c>
      <c r="L432" s="43">
        <f t="shared" si="1"/>
        <v>776789.47999999986</v>
      </c>
      <c r="M432" s="43">
        <f t="shared" si="1"/>
        <v>796840.53</v>
      </c>
      <c r="N432" s="43">
        <f t="shared" si="1"/>
        <v>812776.64000000013</v>
      </c>
      <c r="O432" s="43">
        <f t="shared" si="1"/>
        <v>846354.38000000012</v>
      </c>
      <c r="P432" s="10" t="s">
        <v>76</v>
      </c>
      <c r="Q432" s="10" t="s">
        <v>76</v>
      </c>
      <c r="R432" s="10" t="s">
        <v>76</v>
      </c>
      <c r="S432" s="10" t="s">
        <v>76</v>
      </c>
      <c r="T432" s="10" t="s">
        <v>76</v>
      </c>
      <c r="U432" s="10" t="s">
        <v>76</v>
      </c>
      <c r="V432" s="10" t="s">
        <v>76</v>
      </c>
      <c r="W432" s="10" t="s">
        <v>76</v>
      </c>
      <c r="X432" s="10" t="s">
        <v>76</v>
      </c>
      <c r="Y432" s="10" t="s">
        <v>76</v>
      </c>
      <c r="Z432" s="10" t="s">
        <v>76</v>
      </c>
      <c r="AA432" s="10" t="s">
        <v>76</v>
      </c>
      <c r="AB432" s="10" t="s">
        <v>76</v>
      </c>
      <c r="AC432" s="10" t="s">
        <v>76</v>
      </c>
      <c r="AD432" s="10" t="s">
        <v>76</v>
      </c>
      <c r="AE432" s="10" t="s">
        <v>76</v>
      </c>
      <c r="AF432" s="10" t="s">
        <v>76</v>
      </c>
      <c r="AG432" s="10" t="s">
        <v>76</v>
      </c>
      <c r="AH432" s="10" t="s">
        <v>76</v>
      </c>
      <c r="AI432" s="10" t="s">
        <v>76</v>
      </c>
      <c r="AJ432" s="10" t="s">
        <v>76</v>
      </c>
      <c r="AK432" s="10" t="s">
        <v>76</v>
      </c>
      <c r="AL432" s="10" t="s">
        <v>76</v>
      </c>
      <c r="AM432" s="10" t="s">
        <v>76</v>
      </c>
      <c r="AN432" s="10" t="s">
        <v>76</v>
      </c>
      <c r="AO432" s="10" t="s">
        <v>76</v>
      </c>
      <c r="AP432" s="10" t="s">
        <v>76</v>
      </c>
      <c r="AQ432" s="10" t="s">
        <v>76</v>
      </c>
      <c r="AR432" s="10" t="s">
        <v>76</v>
      </c>
      <c r="AS432" s="10" t="s">
        <v>76</v>
      </c>
      <c r="AT432" s="10" t="s">
        <v>76</v>
      </c>
      <c r="AU432" s="10" t="s">
        <v>76</v>
      </c>
      <c r="AV432" s="10" t="s">
        <v>76</v>
      </c>
      <c r="AW432" s="10" t="s">
        <v>76</v>
      </c>
      <c r="AX432" s="10" t="s">
        <v>76</v>
      </c>
      <c r="AY432" s="10" t="s">
        <v>76</v>
      </c>
      <c r="AZ432" s="10" t="s">
        <v>76</v>
      </c>
      <c r="BA432" s="10" t="s">
        <v>76</v>
      </c>
      <c r="BB432" s="10" t="s">
        <v>76</v>
      </c>
      <c r="BC432" s="10">
        <f>SUM(BC437,BC475,BC493,BC499,BC524,BC533,BC544,BC554,BC571,BC587,BC609)-SUM(BC216:BC431,BC195:BC199,BC185:BC190)</f>
        <v>703512.6100000001</v>
      </c>
      <c r="BD432" s="10" t="s">
        <v>76</v>
      </c>
      <c r="BE432" s="10" t="s">
        <v>76</v>
      </c>
      <c r="BF432" s="55"/>
      <c r="BG432" s="42"/>
      <c r="BH432" s="55"/>
      <c r="BI432" s="55"/>
      <c r="BJ432" s="55"/>
      <c r="BK432" s="55"/>
      <c r="BL432" s="55"/>
      <c r="BM432" s="55"/>
    </row>
    <row r="433" spans="1:65" x14ac:dyDescent="0.25">
      <c r="A433" s="16" t="s">
        <v>295</v>
      </c>
      <c r="B433" s="29" t="s">
        <v>296</v>
      </c>
      <c r="C433" s="18"/>
      <c r="D433" s="18"/>
      <c r="E433" s="18"/>
      <c r="F433" s="18"/>
      <c r="G433" s="19"/>
      <c r="H433" s="20" t="s">
        <v>76</v>
      </c>
      <c r="I433" s="20"/>
      <c r="J433" s="20"/>
      <c r="K433" s="20" t="s">
        <v>76</v>
      </c>
      <c r="L433" s="20" t="s">
        <v>76</v>
      </c>
      <c r="M433" s="20" t="s">
        <v>76</v>
      </c>
      <c r="N433" s="20" t="s">
        <v>76</v>
      </c>
      <c r="O433" s="20" t="s">
        <v>76</v>
      </c>
      <c r="P433" s="20" t="s">
        <v>76</v>
      </c>
      <c r="Q433" s="20" t="s">
        <v>76</v>
      </c>
      <c r="R433" s="20" t="s">
        <v>76</v>
      </c>
      <c r="S433" s="20" t="s">
        <v>76</v>
      </c>
      <c r="T433" s="20" t="s">
        <v>76</v>
      </c>
      <c r="U433" s="20" t="s">
        <v>76</v>
      </c>
      <c r="V433" s="20" t="s">
        <v>76</v>
      </c>
      <c r="W433" s="20" t="s">
        <v>76</v>
      </c>
      <c r="X433" s="20" t="s">
        <v>76</v>
      </c>
      <c r="Y433" s="20" t="s">
        <v>76</v>
      </c>
      <c r="Z433" s="20">
        <v>13004.23</v>
      </c>
      <c r="AA433" s="20">
        <v>12740.1</v>
      </c>
      <c r="AB433" s="20">
        <v>12881.6</v>
      </c>
      <c r="AC433" s="20">
        <v>13262.23</v>
      </c>
      <c r="AD433" s="20">
        <v>13218.92</v>
      </c>
      <c r="AE433" s="20">
        <v>13403.1</v>
      </c>
      <c r="AF433" s="20">
        <v>14294.75</v>
      </c>
      <c r="AG433" s="20">
        <v>13928.94</v>
      </c>
      <c r="AH433" s="20">
        <v>12557.51</v>
      </c>
      <c r="AI433" s="20">
        <v>13201.39</v>
      </c>
      <c r="AJ433" s="20">
        <v>12618.89</v>
      </c>
      <c r="AK433" s="20">
        <v>11163.29</v>
      </c>
      <c r="AL433" s="20">
        <v>11256.08</v>
      </c>
      <c r="AM433" s="20">
        <v>11630.16</v>
      </c>
      <c r="AN433" s="20">
        <v>12900.9</v>
      </c>
      <c r="AO433" s="20">
        <v>12064.41</v>
      </c>
      <c r="AP433" s="20">
        <v>12218.13</v>
      </c>
      <c r="AQ433" s="20">
        <v>12964.45</v>
      </c>
      <c r="AR433" s="20">
        <v>11033.97</v>
      </c>
      <c r="AS433" s="20">
        <v>10497.88</v>
      </c>
      <c r="AT433" s="20">
        <v>11026.33</v>
      </c>
      <c r="AU433" s="20">
        <v>12373.63</v>
      </c>
      <c r="AV433" s="20">
        <v>11523.96</v>
      </c>
      <c r="AW433" s="20">
        <v>11635.96</v>
      </c>
      <c r="AX433" s="20">
        <v>10550.06</v>
      </c>
      <c r="AY433" s="20">
        <v>10529.16</v>
      </c>
      <c r="AZ433" s="20">
        <v>10481.120000000001</v>
      </c>
      <c r="BA433" s="20">
        <v>10354.299999999999</v>
      </c>
      <c r="BB433" s="20">
        <v>10268.16</v>
      </c>
      <c r="BC433" s="20">
        <v>8464.73</v>
      </c>
      <c r="BD433" s="20">
        <v>9473.09</v>
      </c>
      <c r="BE433" s="20">
        <v>9453.7099999999991</v>
      </c>
      <c r="BF433" s="11"/>
      <c r="BG433" s="22"/>
      <c r="BH433" s="11"/>
      <c r="BI433" s="11"/>
      <c r="BJ433" s="11"/>
      <c r="BK433" s="11"/>
      <c r="BL433" s="11"/>
      <c r="BM433" s="11"/>
    </row>
    <row r="434" spans="1:65" x14ac:dyDescent="0.25">
      <c r="A434" s="23" t="s">
        <v>113</v>
      </c>
      <c r="B434" s="29" t="s">
        <v>114</v>
      </c>
      <c r="C434" s="25" t="s">
        <v>297</v>
      </c>
      <c r="D434" s="25" t="s">
        <v>298</v>
      </c>
      <c r="E434" s="25" t="s">
        <v>115</v>
      </c>
      <c r="F434" s="25" t="s">
        <v>18</v>
      </c>
      <c r="G434" s="19" t="s">
        <v>19</v>
      </c>
      <c r="H434" s="20">
        <v>-1818.3</v>
      </c>
      <c r="I434" s="20"/>
      <c r="J434" s="20"/>
      <c r="K434" s="20">
        <v>-1722.6</v>
      </c>
      <c r="L434" s="20">
        <v>-1755.23</v>
      </c>
      <c r="M434" s="20">
        <v>-1735.65</v>
      </c>
      <c r="N434" s="20">
        <v>-1747.4</v>
      </c>
      <c r="O434" s="20">
        <v>-1717.99</v>
      </c>
      <c r="P434" s="20">
        <v>-1379.04</v>
      </c>
      <c r="Q434" s="20">
        <v>-1145.44</v>
      </c>
      <c r="R434" s="20">
        <v>-1159.0999999999999</v>
      </c>
      <c r="S434" s="20">
        <v>-1216.96</v>
      </c>
      <c r="T434" s="20">
        <v>-1078.76</v>
      </c>
      <c r="U434" s="20">
        <v>-1126.04</v>
      </c>
      <c r="V434" s="20">
        <v>-1097.72</v>
      </c>
      <c r="W434" s="20">
        <v>-1100.3800000000001</v>
      </c>
      <c r="X434" s="20">
        <v>-1160.32</v>
      </c>
      <c r="Y434" s="20">
        <v>-1124.08</v>
      </c>
      <c r="Z434" s="20">
        <v>-1018.81</v>
      </c>
      <c r="AA434" s="20">
        <v>-1030.04</v>
      </c>
      <c r="AB434" s="20">
        <v>-946.39</v>
      </c>
      <c r="AC434" s="20">
        <v>-1028.1199999999999</v>
      </c>
      <c r="AD434" s="20">
        <v>-1015.81</v>
      </c>
      <c r="AE434" s="20">
        <v>-1022.69</v>
      </c>
      <c r="AF434" s="20">
        <v>-1222.6500000000001</v>
      </c>
      <c r="AG434" s="20">
        <v>-994.06</v>
      </c>
      <c r="AH434" s="20">
        <v>-936.99</v>
      </c>
      <c r="AI434" s="20">
        <v>-1057.44</v>
      </c>
      <c r="AJ434" s="20">
        <v>-1069.53</v>
      </c>
      <c r="AK434" s="20">
        <v>-880.88</v>
      </c>
      <c r="AL434" s="20">
        <v>-751.55</v>
      </c>
      <c r="AM434" s="20">
        <v>-656.89</v>
      </c>
      <c r="AN434" s="20">
        <v>-622.83000000000004</v>
      </c>
      <c r="AO434" s="20">
        <v>-849.25</v>
      </c>
      <c r="AP434" s="20">
        <v>-493</v>
      </c>
      <c r="AQ434" s="20">
        <v>-338.05</v>
      </c>
      <c r="AR434" s="20">
        <v>-351.48</v>
      </c>
      <c r="AS434" s="20">
        <v>-406.86</v>
      </c>
      <c r="AT434" s="20">
        <v>-382.35</v>
      </c>
      <c r="AU434" s="20">
        <v>-382.97</v>
      </c>
      <c r="AV434" s="20">
        <v>-411.37</v>
      </c>
      <c r="AW434" s="20">
        <v>-451.92</v>
      </c>
      <c r="AX434" s="20">
        <v>-358.07</v>
      </c>
      <c r="AY434" s="20">
        <v>-319</v>
      </c>
      <c r="AZ434" s="20">
        <v>-356.64</v>
      </c>
      <c r="BA434" s="20">
        <v>-269.39</v>
      </c>
      <c r="BB434" s="20">
        <v>-261.29000000000002</v>
      </c>
      <c r="BC434" s="20">
        <v>-330.53</v>
      </c>
      <c r="BD434" s="20">
        <v>-350.3</v>
      </c>
      <c r="BE434" s="20">
        <v>-461.7</v>
      </c>
      <c r="BF434" s="11"/>
      <c r="BG434" s="22"/>
      <c r="BH434" s="11"/>
      <c r="BI434" s="11"/>
      <c r="BJ434" s="11"/>
      <c r="BK434" s="11"/>
      <c r="BL434" s="11"/>
      <c r="BM434" s="11"/>
    </row>
    <row r="435" spans="1:65" x14ac:dyDescent="0.25">
      <c r="A435" s="23" t="s">
        <v>116</v>
      </c>
      <c r="B435" s="29" t="s">
        <v>117</v>
      </c>
      <c r="C435" s="25" t="s">
        <v>297</v>
      </c>
      <c r="D435" s="25" t="s">
        <v>298</v>
      </c>
      <c r="E435" s="25" t="s">
        <v>118</v>
      </c>
      <c r="F435" s="25" t="s">
        <v>18</v>
      </c>
      <c r="G435" s="19" t="s">
        <v>19</v>
      </c>
      <c r="H435" s="20">
        <v>-3486</v>
      </c>
      <c r="I435" s="20"/>
      <c r="J435" s="20"/>
      <c r="K435" s="20">
        <v>-2982</v>
      </c>
      <c r="L435" s="20">
        <v>-3654</v>
      </c>
      <c r="M435" s="20">
        <v>-3612</v>
      </c>
      <c r="N435" s="20">
        <v>-3410.53</v>
      </c>
      <c r="O435" s="20">
        <v>-3428.29</v>
      </c>
      <c r="P435" s="20">
        <v>-2973.1</v>
      </c>
      <c r="Q435" s="20">
        <v>-2838.07</v>
      </c>
      <c r="R435" s="20">
        <v>-2983.76</v>
      </c>
      <c r="S435" s="20">
        <v>-3027.07</v>
      </c>
      <c r="T435" s="20">
        <v>-3121.73</v>
      </c>
      <c r="U435" s="20">
        <v>-3158.53</v>
      </c>
      <c r="V435" s="20">
        <v>-3632.19</v>
      </c>
      <c r="W435" s="20">
        <v>-3547.49</v>
      </c>
      <c r="X435" s="20">
        <v>-3526.53</v>
      </c>
      <c r="Y435" s="20">
        <v>-3351.02</v>
      </c>
      <c r="Z435" s="20">
        <v>-3372.22</v>
      </c>
      <c r="AA435" s="20">
        <v>-3314.97</v>
      </c>
      <c r="AB435" s="20">
        <v>-3264.71</v>
      </c>
      <c r="AC435" s="20">
        <v>-3225.94</v>
      </c>
      <c r="AD435" s="20">
        <v>-3184.95</v>
      </c>
      <c r="AE435" s="20">
        <v>-3313.65</v>
      </c>
      <c r="AF435" s="20">
        <v>-3316.59</v>
      </c>
      <c r="AG435" s="20">
        <v>-3198.52</v>
      </c>
      <c r="AH435" s="20">
        <v>-3042.82</v>
      </c>
      <c r="AI435" s="20">
        <v>-2898.01</v>
      </c>
      <c r="AJ435" s="20">
        <v>-2693.1</v>
      </c>
      <c r="AK435" s="20">
        <v>-2611</v>
      </c>
      <c r="AL435" s="20">
        <v>-2704.49</v>
      </c>
      <c r="AM435" s="20">
        <v>-2512.4699999999998</v>
      </c>
      <c r="AN435" s="20">
        <v>-2559.98</v>
      </c>
      <c r="AO435" s="20">
        <v>-2550.14</v>
      </c>
      <c r="AP435" s="20">
        <v>-2543.75</v>
      </c>
      <c r="AQ435" s="20">
        <v>-2574.16</v>
      </c>
      <c r="AR435" s="20">
        <v>-2307.17</v>
      </c>
      <c r="AS435" s="20">
        <v>-2115.98</v>
      </c>
      <c r="AT435" s="20">
        <v>-2150.31</v>
      </c>
      <c r="AU435" s="20">
        <v>-2150.31</v>
      </c>
      <c r="AV435" s="20">
        <v>-2150.31</v>
      </c>
      <c r="AW435" s="20">
        <v>-2150.31</v>
      </c>
      <c r="AX435" s="20">
        <v>-2150.31</v>
      </c>
      <c r="AY435" s="20">
        <v>-2150.31</v>
      </c>
      <c r="AZ435" s="20">
        <v>-2150.31</v>
      </c>
      <c r="BA435" s="20">
        <v>-2150.31</v>
      </c>
      <c r="BB435" s="20">
        <v>-2150.31</v>
      </c>
      <c r="BC435" s="20">
        <v>-2150.31</v>
      </c>
      <c r="BD435" s="20">
        <v>-2150.31</v>
      </c>
      <c r="BE435" s="20">
        <v>-2150.31</v>
      </c>
      <c r="BF435" s="11"/>
      <c r="BG435" s="22"/>
      <c r="BH435" s="11"/>
      <c r="BI435" s="11"/>
      <c r="BJ435" s="11"/>
      <c r="BK435" s="11"/>
      <c r="BL435" s="11"/>
      <c r="BM435" s="11"/>
    </row>
    <row r="436" spans="1:65" x14ac:dyDescent="0.25">
      <c r="A436" s="23" t="s">
        <v>119</v>
      </c>
      <c r="B436" s="29" t="s">
        <v>119</v>
      </c>
      <c r="C436" s="25" t="s">
        <v>297</v>
      </c>
      <c r="D436" s="25" t="s">
        <v>298</v>
      </c>
      <c r="E436" s="25" t="s">
        <v>120</v>
      </c>
      <c r="F436" s="25" t="s">
        <v>18</v>
      </c>
      <c r="G436" s="19" t="s">
        <v>19</v>
      </c>
      <c r="H436" s="20">
        <v>-14089.2</v>
      </c>
      <c r="I436" s="20"/>
      <c r="J436" s="20"/>
      <c r="K436" s="20">
        <v>-10772.27</v>
      </c>
      <c r="L436" s="20">
        <v>-12498.95</v>
      </c>
      <c r="M436" s="20">
        <v>-14943.43</v>
      </c>
      <c r="N436" s="20">
        <v>-13223.83</v>
      </c>
      <c r="O436" s="20">
        <v>-12542.73</v>
      </c>
      <c r="P436" s="20">
        <v>-11901</v>
      </c>
      <c r="Q436" s="20">
        <v>-9506.39</v>
      </c>
      <c r="R436" s="20">
        <v>-9682.4599999999991</v>
      </c>
      <c r="S436" s="20">
        <v>-10004.17</v>
      </c>
      <c r="T436" s="20">
        <v>-11283.18</v>
      </c>
      <c r="U436" s="20">
        <v>-10518.34</v>
      </c>
      <c r="V436" s="20">
        <v>-10766.46</v>
      </c>
      <c r="W436" s="20">
        <v>-10957.46</v>
      </c>
      <c r="X436" s="20">
        <v>-10627.04</v>
      </c>
      <c r="Y436" s="20">
        <v>-10958.09</v>
      </c>
      <c r="Z436" s="20">
        <v>-8613.2000000000007</v>
      </c>
      <c r="AA436" s="20">
        <v>-8395.09</v>
      </c>
      <c r="AB436" s="20">
        <v>-8670.51</v>
      </c>
      <c r="AC436" s="20">
        <v>-9008.17</v>
      </c>
      <c r="AD436" s="20">
        <v>-9018.16</v>
      </c>
      <c r="AE436" s="20">
        <v>-9066.76</v>
      </c>
      <c r="AF436" s="20">
        <v>-9755.5</v>
      </c>
      <c r="AG436" s="20">
        <v>-9736.35</v>
      </c>
      <c r="AH436" s="20">
        <v>-8577.7000000000007</v>
      </c>
      <c r="AI436" s="20">
        <v>-9245.94</v>
      </c>
      <c r="AJ436" s="20">
        <v>-8856.26</v>
      </c>
      <c r="AK436" s="20">
        <v>-7671.41</v>
      </c>
      <c r="AL436" s="20">
        <v>-7800.04</v>
      </c>
      <c r="AM436" s="20">
        <v>-8460.7999999999993</v>
      </c>
      <c r="AN436" s="20">
        <v>-9718.09</v>
      </c>
      <c r="AO436" s="20">
        <v>-8665.02</v>
      </c>
      <c r="AP436" s="20">
        <v>-9181.3799999999992</v>
      </c>
      <c r="AQ436" s="20">
        <v>-10052.25</v>
      </c>
      <c r="AR436" s="20">
        <v>-8375.31</v>
      </c>
      <c r="AS436" s="20">
        <v>-7975.04</v>
      </c>
      <c r="AT436" s="20">
        <v>-8493.68</v>
      </c>
      <c r="AU436" s="20">
        <v>-9840.35</v>
      </c>
      <c r="AV436" s="20">
        <v>-8962.2800000000007</v>
      </c>
      <c r="AW436" s="20">
        <v>-9033.7199999999993</v>
      </c>
      <c r="AX436" s="20">
        <v>-8041.68</v>
      </c>
      <c r="AY436" s="20">
        <v>-8059.86</v>
      </c>
      <c r="AZ436" s="20">
        <v>-7974.17</v>
      </c>
      <c r="BA436" s="20">
        <v>-7934.61</v>
      </c>
      <c r="BB436" s="20">
        <v>-7856.56</v>
      </c>
      <c r="BC436" s="20">
        <v>-5983.89</v>
      </c>
      <c r="BD436" s="20">
        <v>-6972.48</v>
      </c>
      <c r="BE436" s="20">
        <v>-6841.7</v>
      </c>
      <c r="BF436" s="11"/>
      <c r="BG436" s="22"/>
      <c r="BH436" s="11"/>
      <c r="BI436" s="11"/>
      <c r="BJ436" s="11"/>
      <c r="BK436" s="11"/>
      <c r="BL436" s="11"/>
      <c r="BM436" s="11"/>
    </row>
    <row r="437" spans="1:65" x14ac:dyDescent="0.25">
      <c r="A437" s="13" t="s">
        <v>299</v>
      </c>
      <c r="B437" s="33" t="s">
        <v>299</v>
      </c>
      <c r="C437" s="25"/>
      <c r="D437" s="25"/>
      <c r="E437" s="25"/>
      <c r="F437" s="25"/>
      <c r="G437" s="19"/>
      <c r="H437" s="20" t="s">
        <v>76</v>
      </c>
      <c r="I437" s="20"/>
      <c r="J437" s="20"/>
      <c r="K437" s="20" t="s">
        <v>76</v>
      </c>
      <c r="L437" s="20" t="s">
        <v>76</v>
      </c>
      <c r="M437" s="20" t="s">
        <v>76</v>
      </c>
      <c r="N437" s="20" t="s">
        <v>76</v>
      </c>
      <c r="O437" s="20" t="s">
        <v>76</v>
      </c>
      <c r="P437" s="20" t="s">
        <v>76</v>
      </c>
      <c r="Q437" s="20" t="s">
        <v>76</v>
      </c>
      <c r="R437" s="20" t="s">
        <v>76</v>
      </c>
      <c r="S437" s="20" t="s">
        <v>76</v>
      </c>
      <c r="T437" s="20" t="s">
        <v>76</v>
      </c>
      <c r="U437" s="20" t="s">
        <v>76</v>
      </c>
      <c r="V437" s="20" t="s">
        <v>76</v>
      </c>
      <c r="W437" s="20" t="s">
        <v>76</v>
      </c>
      <c r="X437" s="20" t="s">
        <v>76</v>
      </c>
      <c r="Y437" s="20" t="s">
        <v>76</v>
      </c>
      <c r="Z437" s="20" t="s">
        <v>76</v>
      </c>
      <c r="AA437" s="20" t="s">
        <v>76</v>
      </c>
      <c r="AB437" s="20" t="s">
        <v>76</v>
      </c>
      <c r="AC437" s="20" t="s">
        <v>76</v>
      </c>
      <c r="AD437" s="20" t="s">
        <v>76</v>
      </c>
      <c r="AE437" s="20" t="s">
        <v>76</v>
      </c>
      <c r="AF437" s="20" t="s">
        <v>76</v>
      </c>
      <c r="AG437" s="20" t="s">
        <v>76</v>
      </c>
      <c r="AH437" s="20" t="s">
        <v>76</v>
      </c>
      <c r="AI437" s="20" t="s">
        <v>76</v>
      </c>
      <c r="AJ437" s="20">
        <v>201209.19</v>
      </c>
      <c r="AK437" s="20">
        <v>201143.08</v>
      </c>
      <c r="AL437" s="20">
        <v>197456.18</v>
      </c>
      <c r="AM437" s="20">
        <v>201904.02</v>
      </c>
      <c r="AN437" s="20">
        <v>210679.54</v>
      </c>
      <c r="AO437" s="20">
        <v>215788.98</v>
      </c>
      <c r="AP437" s="20">
        <v>217725.27</v>
      </c>
      <c r="AQ437" s="20">
        <v>224019.6</v>
      </c>
      <c r="AR437" s="20">
        <v>221553.75</v>
      </c>
      <c r="AS437" s="20">
        <v>208350.68</v>
      </c>
      <c r="AT437" s="20">
        <v>209731.45</v>
      </c>
      <c r="AU437" s="20">
        <v>210225.87</v>
      </c>
      <c r="AV437" s="20">
        <v>207256.38</v>
      </c>
      <c r="AW437" s="20">
        <v>205259.34</v>
      </c>
      <c r="AX437" s="20">
        <v>207258.05</v>
      </c>
      <c r="AY437" s="20">
        <v>207835.99</v>
      </c>
      <c r="AZ437" s="20">
        <v>212483.26</v>
      </c>
      <c r="BA437" s="20">
        <v>216936.4</v>
      </c>
      <c r="BB437" s="20">
        <v>221418.35</v>
      </c>
      <c r="BC437" s="20">
        <v>220203.8</v>
      </c>
      <c r="BD437" s="20">
        <v>177900.51</v>
      </c>
      <c r="BE437" s="20">
        <v>185114.47</v>
      </c>
      <c r="BF437" s="26"/>
      <c r="BG437" s="12"/>
      <c r="BH437" s="26"/>
      <c r="BI437" s="26"/>
      <c r="BJ437" s="26"/>
      <c r="BK437" s="26"/>
      <c r="BL437" s="26"/>
      <c r="BM437" s="26"/>
    </row>
    <row r="438" spans="1:65" x14ac:dyDescent="0.25">
      <c r="A438" s="16" t="s">
        <v>300</v>
      </c>
      <c r="B438" s="56" t="s">
        <v>301</v>
      </c>
      <c r="C438" s="18"/>
      <c r="D438" s="18"/>
      <c r="E438" s="18"/>
      <c r="F438" s="18"/>
      <c r="G438" s="19"/>
      <c r="H438" s="20" t="s">
        <v>76</v>
      </c>
      <c r="I438" s="20"/>
      <c r="J438" s="20"/>
      <c r="K438" s="20" t="s">
        <v>76</v>
      </c>
      <c r="L438" s="20" t="s">
        <v>76</v>
      </c>
      <c r="M438" s="20" t="s">
        <v>76</v>
      </c>
      <c r="N438" s="20" t="s">
        <v>76</v>
      </c>
      <c r="O438" s="20" t="s">
        <v>76</v>
      </c>
      <c r="P438" s="20" t="s">
        <v>76</v>
      </c>
      <c r="Q438" s="20" t="s">
        <v>76</v>
      </c>
      <c r="R438" s="20" t="s">
        <v>76</v>
      </c>
      <c r="S438" s="20" t="s">
        <v>76</v>
      </c>
      <c r="T438" s="20" t="s">
        <v>76</v>
      </c>
      <c r="U438" s="20" t="s">
        <v>76</v>
      </c>
      <c r="V438" s="20" t="s">
        <v>76</v>
      </c>
      <c r="W438" s="20" t="s">
        <v>76</v>
      </c>
      <c r="X438" s="20" t="s">
        <v>76</v>
      </c>
      <c r="Y438" s="20" t="s">
        <v>76</v>
      </c>
      <c r="Z438" s="20">
        <v>1648.84</v>
      </c>
      <c r="AA438" s="20">
        <v>3936.12</v>
      </c>
      <c r="AB438" s="20">
        <v>1927.68</v>
      </c>
      <c r="AC438" s="20">
        <v>3268.26</v>
      </c>
      <c r="AD438" s="20">
        <v>3478.23</v>
      </c>
      <c r="AE438" s="20">
        <v>3448.53</v>
      </c>
      <c r="AF438" s="20">
        <v>2423.17</v>
      </c>
      <c r="AG438" s="20">
        <v>2336.16</v>
      </c>
      <c r="AH438" s="20">
        <v>2791.8</v>
      </c>
      <c r="AI438" s="20">
        <v>2504.56</v>
      </c>
      <c r="AJ438" s="20">
        <v>1524.74</v>
      </c>
      <c r="AK438" s="20">
        <v>1320.78</v>
      </c>
      <c r="AL438" s="20">
        <v>1220.8399999999999</v>
      </c>
      <c r="AM438" s="20">
        <v>1261.0999999999999</v>
      </c>
      <c r="AN438" s="20">
        <v>3280.28</v>
      </c>
      <c r="AO438" s="20">
        <v>3725.58</v>
      </c>
      <c r="AP438" s="20">
        <v>1738.67</v>
      </c>
      <c r="AQ438" s="20">
        <v>2409.71</v>
      </c>
      <c r="AR438" s="20">
        <v>1477.02</v>
      </c>
      <c r="AS438" s="20">
        <v>2191.4299999999998</v>
      </c>
      <c r="AT438" s="20">
        <v>1470.03</v>
      </c>
      <c r="AU438" s="20">
        <v>2651.95</v>
      </c>
      <c r="AV438" s="20">
        <v>1582.93</v>
      </c>
      <c r="AW438" s="20">
        <v>1929.9</v>
      </c>
      <c r="AX438" s="20">
        <v>1810.18</v>
      </c>
      <c r="AY438" s="20">
        <v>1349.72</v>
      </c>
      <c r="AZ438" s="20">
        <v>1479.29</v>
      </c>
      <c r="BA438" s="20">
        <v>2799.73</v>
      </c>
      <c r="BB438" s="20">
        <v>1605.9</v>
      </c>
      <c r="BC438" s="20">
        <v>1384.09</v>
      </c>
      <c r="BD438" s="20">
        <v>2019.9</v>
      </c>
      <c r="BE438" s="20">
        <v>1746.2</v>
      </c>
      <c r="BF438" s="11"/>
      <c r="BG438" s="57"/>
      <c r="BH438" s="11"/>
      <c r="BI438" s="11"/>
      <c r="BJ438" s="11"/>
      <c r="BK438" s="11"/>
      <c r="BL438" s="11"/>
      <c r="BM438" s="11"/>
    </row>
    <row r="439" spans="1:65" x14ac:dyDescent="0.25">
      <c r="A439" s="23" t="s">
        <v>302</v>
      </c>
      <c r="B439" s="29" t="s">
        <v>303</v>
      </c>
      <c r="C439" s="25" t="s">
        <v>297</v>
      </c>
      <c r="D439" s="25" t="s">
        <v>304</v>
      </c>
      <c r="E439" s="25" t="s">
        <v>91</v>
      </c>
      <c r="F439" s="25" t="s">
        <v>18</v>
      </c>
      <c r="G439" s="19" t="s">
        <v>19</v>
      </c>
      <c r="H439" s="20">
        <v>-62.57</v>
      </c>
      <c r="I439" s="20"/>
      <c r="J439" s="20"/>
      <c r="K439" s="20">
        <v>-32.47</v>
      </c>
      <c r="L439" s="20">
        <v>-46.02</v>
      </c>
      <c r="M439" s="20">
        <v>-48.49</v>
      </c>
      <c r="N439" s="20">
        <v>-46.76</v>
      </c>
      <c r="O439" s="20">
        <v>-41.85</v>
      </c>
      <c r="P439" s="20">
        <v>-39.01</v>
      </c>
      <c r="Q439" s="20">
        <v>-23.84</v>
      </c>
      <c r="R439" s="20">
        <v>-7.2</v>
      </c>
      <c r="S439" s="20">
        <v>-8.8000000000000007</v>
      </c>
      <c r="T439" s="20">
        <v>-11.58</v>
      </c>
      <c r="U439" s="20">
        <v>-7.38</v>
      </c>
      <c r="V439" s="20">
        <v>-8.18</v>
      </c>
      <c r="W439" s="20">
        <v>-11.69</v>
      </c>
      <c r="X439" s="20">
        <v>-6.53</v>
      </c>
      <c r="Y439" s="20">
        <v>-5.16</v>
      </c>
      <c r="Z439" s="20">
        <v>-4.91</v>
      </c>
      <c r="AA439" s="20">
        <v>-6.16</v>
      </c>
      <c r="AB439" s="20">
        <v>-4.79</v>
      </c>
      <c r="AC439" s="20">
        <v>-9.39</v>
      </c>
      <c r="AD439" s="20">
        <v>-6.69</v>
      </c>
      <c r="AE439" s="20">
        <v>-7.99</v>
      </c>
      <c r="AF439" s="20">
        <v>-7.68</v>
      </c>
      <c r="AG439" s="20">
        <v>-9.64</v>
      </c>
      <c r="AH439" s="20">
        <v>-9.08</v>
      </c>
      <c r="AI439" s="20">
        <v>-6.06</v>
      </c>
      <c r="AJ439" s="20">
        <v>-8.89</v>
      </c>
      <c r="AK439" s="20">
        <v>-6.9</v>
      </c>
      <c r="AL439" s="20">
        <v>-8.27</v>
      </c>
      <c r="AM439" s="20">
        <v>-6.1</v>
      </c>
      <c r="AN439" s="20">
        <v>-6.44</v>
      </c>
      <c r="AO439" s="20">
        <v>-4.5999999999999996</v>
      </c>
      <c r="AP439" s="20">
        <v>-3.64</v>
      </c>
      <c r="AQ439" s="20">
        <v>-6.31</v>
      </c>
      <c r="AR439" s="20">
        <v>-3.05</v>
      </c>
      <c r="AS439" s="20">
        <v>-5.04</v>
      </c>
      <c r="AT439" s="20">
        <v>-6.19</v>
      </c>
      <c r="AU439" s="20">
        <v>-3.7</v>
      </c>
      <c r="AV439" s="20">
        <v>-3.73</v>
      </c>
      <c r="AW439" s="20">
        <v>-2.4900000000000002</v>
      </c>
      <c r="AX439" s="20">
        <v>-5.91</v>
      </c>
      <c r="AY439" s="20">
        <v>-3.73</v>
      </c>
      <c r="AZ439" s="20">
        <v>-1.24</v>
      </c>
      <c r="BA439" s="20">
        <v>0</v>
      </c>
      <c r="BB439" s="20">
        <v>0</v>
      </c>
      <c r="BC439" s="20">
        <v>0</v>
      </c>
      <c r="BD439" s="20">
        <v>0</v>
      </c>
      <c r="BE439" s="20">
        <v>0</v>
      </c>
      <c r="BF439" s="11"/>
      <c r="BG439" s="22"/>
      <c r="BH439" s="11"/>
      <c r="BI439" s="11"/>
      <c r="BJ439" s="11"/>
      <c r="BK439" s="11"/>
      <c r="BL439" s="11"/>
      <c r="BM439" s="11"/>
    </row>
    <row r="440" spans="1:65" x14ac:dyDescent="0.25">
      <c r="A440" s="23" t="s">
        <v>305</v>
      </c>
      <c r="B440" s="29" t="s">
        <v>306</v>
      </c>
      <c r="C440" s="25" t="s">
        <v>297</v>
      </c>
      <c r="D440" s="25" t="s">
        <v>304</v>
      </c>
      <c r="E440" s="25" t="s">
        <v>94</v>
      </c>
      <c r="F440" s="25" t="s">
        <v>18</v>
      </c>
      <c r="G440" s="19" t="s">
        <v>19</v>
      </c>
      <c r="H440" s="20">
        <v>-333.66</v>
      </c>
      <c r="I440" s="20"/>
      <c r="J440" s="20"/>
      <c r="K440" s="20">
        <v>-353.16</v>
      </c>
      <c r="L440" s="20">
        <v>-597.45000000000005</v>
      </c>
      <c r="M440" s="20">
        <v>-351.98</v>
      </c>
      <c r="N440" s="20">
        <v>-515.25</v>
      </c>
      <c r="O440" s="20">
        <v>-475.15</v>
      </c>
      <c r="P440" s="20">
        <v>-432.51</v>
      </c>
      <c r="Q440" s="20">
        <v>-300.87</v>
      </c>
      <c r="R440" s="20">
        <v>-117.94</v>
      </c>
      <c r="S440" s="20">
        <v>-237.18</v>
      </c>
      <c r="T440" s="20">
        <v>-214.64</v>
      </c>
      <c r="U440" s="20">
        <v>-324.16000000000003</v>
      </c>
      <c r="V440" s="20">
        <v>-242.53</v>
      </c>
      <c r="W440" s="20">
        <v>-7.33</v>
      </c>
      <c r="X440" s="20">
        <v>-348.31</v>
      </c>
      <c r="Y440" s="20">
        <v>-205.64</v>
      </c>
      <c r="Z440" s="20">
        <v>-0.99</v>
      </c>
      <c r="AA440" s="20">
        <v>-1.18</v>
      </c>
      <c r="AB440" s="20">
        <v>-0.99</v>
      </c>
      <c r="AC440" s="20">
        <v>-0.56000000000000005</v>
      </c>
      <c r="AD440" s="20">
        <v>-0.53</v>
      </c>
      <c r="AE440" s="20">
        <v>-0.33</v>
      </c>
      <c r="AF440" s="20">
        <v>-0.33</v>
      </c>
      <c r="AG440" s="20">
        <v>-0.3</v>
      </c>
      <c r="AH440" s="20">
        <v>0</v>
      </c>
      <c r="AI440" s="20">
        <v>-32.47</v>
      </c>
      <c r="AJ440" s="20">
        <v>-0.89</v>
      </c>
      <c r="AK440" s="20">
        <v>0</v>
      </c>
      <c r="AL440" s="20">
        <v>-7.0000000000000007E-2</v>
      </c>
      <c r="AM440" s="20">
        <v>-3.97</v>
      </c>
      <c r="AN440" s="20">
        <v>-7.13</v>
      </c>
      <c r="AO440" s="20">
        <v>-7.46</v>
      </c>
      <c r="AP440" s="20">
        <v>-6.6</v>
      </c>
      <c r="AQ440" s="20">
        <v>-6.37</v>
      </c>
      <c r="AR440" s="20">
        <v>-11.73</v>
      </c>
      <c r="AS440" s="20">
        <v>-8.84</v>
      </c>
      <c r="AT440" s="20">
        <v>-5.68</v>
      </c>
      <c r="AU440" s="20">
        <v>0</v>
      </c>
      <c r="AV440" s="20">
        <v>-1.51</v>
      </c>
      <c r="AW440" s="20">
        <v>-3.61</v>
      </c>
      <c r="AX440" s="20">
        <v>-2.99</v>
      </c>
      <c r="AY440" s="20">
        <v>-1.91</v>
      </c>
      <c r="AZ440" s="20">
        <v>-2.1</v>
      </c>
      <c r="BA440" s="20">
        <v>-1.68</v>
      </c>
      <c r="BB440" s="20">
        <v>-1.81</v>
      </c>
      <c r="BC440" s="20">
        <v>-3.61</v>
      </c>
      <c r="BD440" s="20">
        <v>-1.05</v>
      </c>
      <c r="BE440" s="20">
        <v>-0.13</v>
      </c>
      <c r="BF440" s="11"/>
      <c r="BG440" s="22"/>
      <c r="BH440" s="11"/>
      <c r="BI440" s="11"/>
      <c r="BJ440" s="11"/>
      <c r="BK440" s="11"/>
      <c r="BL440" s="11"/>
      <c r="BM440" s="11"/>
    </row>
    <row r="441" spans="1:65" x14ac:dyDescent="0.25">
      <c r="A441" s="23" t="s">
        <v>307</v>
      </c>
      <c r="B441" s="29" t="s">
        <v>307</v>
      </c>
      <c r="C441" s="25" t="s">
        <v>297</v>
      </c>
      <c r="D441" s="25" t="s">
        <v>304</v>
      </c>
      <c r="E441" s="25" t="s">
        <v>96</v>
      </c>
      <c r="F441" s="25" t="s">
        <v>18</v>
      </c>
      <c r="G441" s="19" t="s">
        <v>19</v>
      </c>
      <c r="H441" s="20">
        <v>-7367.13</v>
      </c>
      <c r="I441" s="20"/>
      <c r="J441" s="20"/>
      <c r="K441" s="20">
        <v>-7322.08</v>
      </c>
      <c r="L441" s="20">
        <v>-7617.19</v>
      </c>
      <c r="M441" s="20">
        <v>-7096.65</v>
      </c>
      <c r="N441" s="20">
        <v>-7008.12</v>
      </c>
      <c r="O441" s="20">
        <v>-9524.32</v>
      </c>
      <c r="P441" s="20">
        <v>-7499.79</v>
      </c>
      <c r="Q441" s="20">
        <v>-7696.31</v>
      </c>
      <c r="R441" s="20">
        <v>-7506.58</v>
      </c>
      <c r="S441" s="20">
        <v>-7207.93</v>
      </c>
      <c r="T441" s="20">
        <v>-5519.81</v>
      </c>
      <c r="U441" s="20">
        <v>-3845.24</v>
      </c>
      <c r="V441" s="20">
        <v>-2668.11</v>
      </c>
      <c r="W441" s="20">
        <v>-4300.3</v>
      </c>
      <c r="X441" s="20">
        <v>-97.41</v>
      </c>
      <c r="Y441" s="20">
        <v>0</v>
      </c>
      <c r="Z441" s="20">
        <v>0</v>
      </c>
      <c r="AA441" s="20">
        <v>0</v>
      </c>
      <c r="AB441" s="20">
        <v>0</v>
      </c>
      <c r="AC441" s="20">
        <v>0</v>
      </c>
      <c r="AD441" s="20">
        <v>0</v>
      </c>
      <c r="AE441" s="20">
        <v>0</v>
      </c>
      <c r="AF441" s="20">
        <v>0</v>
      </c>
      <c r="AG441" s="20">
        <v>0</v>
      </c>
      <c r="AH441" s="20">
        <v>0</v>
      </c>
      <c r="AI441" s="20">
        <v>0</v>
      </c>
      <c r="AJ441" s="20">
        <v>0</v>
      </c>
      <c r="AK441" s="20">
        <v>0</v>
      </c>
      <c r="AL441" s="20">
        <v>0</v>
      </c>
      <c r="AM441" s="20">
        <v>0</v>
      </c>
      <c r="AN441" s="20">
        <v>0</v>
      </c>
      <c r="AO441" s="20">
        <v>0</v>
      </c>
      <c r="AP441" s="20">
        <v>0</v>
      </c>
      <c r="AQ441" s="20">
        <v>0</v>
      </c>
      <c r="AR441" s="20">
        <v>0</v>
      </c>
      <c r="AS441" s="20">
        <v>0</v>
      </c>
      <c r="AT441" s="20">
        <v>0</v>
      </c>
      <c r="AU441" s="20">
        <v>0</v>
      </c>
      <c r="AV441" s="20">
        <v>0</v>
      </c>
      <c r="AW441" s="20">
        <v>0</v>
      </c>
      <c r="AX441" s="20">
        <v>0</v>
      </c>
      <c r="AY441" s="20">
        <v>0</v>
      </c>
      <c r="AZ441" s="20">
        <v>0</v>
      </c>
      <c r="BA441" s="20">
        <v>0</v>
      </c>
      <c r="BB441" s="20">
        <v>0</v>
      </c>
      <c r="BC441" s="20">
        <v>0</v>
      </c>
      <c r="BD441" s="20">
        <v>0</v>
      </c>
      <c r="BE441" s="20">
        <v>0</v>
      </c>
      <c r="BF441" s="11"/>
      <c r="BG441" s="22"/>
      <c r="BH441" s="11"/>
      <c r="BI441" s="11"/>
      <c r="BJ441" s="11"/>
      <c r="BK441" s="11"/>
      <c r="BL441" s="11"/>
      <c r="BM441" s="11"/>
    </row>
    <row r="442" spans="1:65" x14ac:dyDescent="0.25">
      <c r="A442" s="23" t="s">
        <v>308</v>
      </c>
      <c r="B442" s="29" t="s">
        <v>308</v>
      </c>
      <c r="C442" s="25" t="s">
        <v>297</v>
      </c>
      <c r="D442" s="25" t="s">
        <v>304</v>
      </c>
      <c r="E442" s="25" t="s">
        <v>101</v>
      </c>
      <c r="F442" s="25" t="s">
        <v>18</v>
      </c>
      <c r="G442" s="19" t="s">
        <v>19</v>
      </c>
      <c r="H442" s="20">
        <v>0</v>
      </c>
      <c r="I442" s="20"/>
      <c r="J442" s="20"/>
      <c r="K442" s="20">
        <v>-14.99</v>
      </c>
      <c r="L442" s="20">
        <v>-23.21</v>
      </c>
      <c r="M442" s="20">
        <v>-17.37</v>
      </c>
      <c r="N442" s="20">
        <v>-18.13</v>
      </c>
      <c r="O442" s="20">
        <v>-17.68</v>
      </c>
      <c r="P442" s="20">
        <v>-22.1</v>
      </c>
      <c r="Q442" s="20">
        <v>-18.510000000000002</v>
      </c>
      <c r="R442" s="20">
        <v>-12.21</v>
      </c>
      <c r="S442" s="20">
        <v>-10.61</v>
      </c>
      <c r="T442" s="20">
        <v>-8.77</v>
      </c>
      <c r="U442" s="20">
        <v>-8.14</v>
      </c>
      <c r="V442" s="20">
        <v>-13.75</v>
      </c>
      <c r="W442" s="20">
        <v>-21.33</v>
      </c>
      <c r="X442" s="20">
        <v>-2120.71</v>
      </c>
      <c r="Y442" s="20">
        <v>-1753.92</v>
      </c>
      <c r="Z442" s="20">
        <v>-1496.78</v>
      </c>
      <c r="AA442" s="20">
        <v>-2287.89</v>
      </c>
      <c r="AB442" s="20">
        <v>-927.07</v>
      </c>
      <c r="AC442" s="20">
        <v>-2357.63</v>
      </c>
      <c r="AD442" s="20">
        <v>-2686.87</v>
      </c>
      <c r="AE442" s="20">
        <v>-1646.21</v>
      </c>
      <c r="AF442" s="20">
        <v>-1693.16</v>
      </c>
      <c r="AG442" s="20">
        <v>-1020.02</v>
      </c>
      <c r="AH442" s="20">
        <v>-1278.3800000000001</v>
      </c>
      <c r="AI442" s="20">
        <v>-1473.78</v>
      </c>
      <c r="AJ442" s="20">
        <v>-1146.45</v>
      </c>
      <c r="AK442" s="20">
        <v>-429.08</v>
      </c>
      <c r="AL442" s="20">
        <v>-777.81</v>
      </c>
      <c r="AM442" s="20">
        <v>-665.24</v>
      </c>
      <c r="AN442" s="20">
        <v>-1853.62</v>
      </c>
      <c r="AO442" s="20">
        <v>-2442.75</v>
      </c>
      <c r="AP442" s="20">
        <v>-1096.8599999999999</v>
      </c>
      <c r="AQ442" s="20">
        <v>-1718.08</v>
      </c>
      <c r="AR442" s="20">
        <v>-831.75</v>
      </c>
      <c r="AS442" s="20">
        <v>-1078.52</v>
      </c>
      <c r="AT442" s="20">
        <v>-861.82</v>
      </c>
      <c r="AU442" s="20">
        <v>-1603.34</v>
      </c>
      <c r="AV442" s="20">
        <v>-697.98</v>
      </c>
      <c r="AW442" s="20">
        <v>-1051.31</v>
      </c>
      <c r="AX442" s="20">
        <v>-963.16</v>
      </c>
      <c r="AY442" s="20">
        <v>-734.42</v>
      </c>
      <c r="AZ442" s="20">
        <v>-676.48</v>
      </c>
      <c r="BA442" s="20">
        <v>-1336.22</v>
      </c>
      <c r="BB442" s="20">
        <v>-629.64</v>
      </c>
      <c r="BC442" s="20">
        <v>-944.65</v>
      </c>
      <c r="BD442" s="20">
        <v>-1531.58</v>
      </c>
      <c r="BE442" s="20">
        <v>-1096.83</v>
      </c>
      <c r="BF442" s="11"/>
      <c r="BG442" s="22"/>
      <c r="BH442" s="11"/>
      <c r="BI442" s="11"/>
      <c r="BJ442" s="11"/>
      <c r="BK442" s="11"/>
      <c r="BL442" s="11"/>
      <c r="BM442" s="11"/>
    </row>
    <row r="443" spans="1:65" x14ac:dyDescent="0.25">
      <c r="A443" s="23" t="s">
        <v>309</v>
      </c>
      <c r="B443" s="29" t="s">
        <v>310</v>
      </c>
      <c r="C443" s="25" t="s">
        <v>297</v>
      </c>
      <c r="D443" s="25" t="s">
        <v>304</v>
      </c>
      <c r="E443" s="25" t="s">
        <v>104</v>
      </c>
      <c r="F443" s="25" t="s">
        <v>18</v>
      </c>
      <c r="G443" s="19" t="s">
        <v>19</v>
      </c>
      <c r="H443" s="20">
        <v>-373.48</v>
      </c>
      <c r="I443" s="20"/>
      <c r="J443" s="20"/>
      <c r="K443" s="20">
        <v>-335.38</v>
      </c>
      <c r="L443" s="20">
        <v>-543.96</v>
      </c>
      <c r="M443" s="20">
        <v>-816.65</v>
      </c>
      <c r="N443" s="20">
        <v>-681.13</v>
      </c>
      <c r="O443" s="20">
        <v>-792.4</v>
      </c>
      <c r="P443" s="20">
        <v>-151.18</v>
      </c>
      <c r="Q443" s="20">
        <v>-544.33000000000004</v>
      </c>
      <c r="R443" s="20">
        <v>-1556.35</v>
      </c>
      <c r="S443" s="20">
        <v>-781.99</v>
      </c>
      <c r="T443" s="20">
        <v>-1695.41</v>
      </c>
      <c r="U443" s="20">
        <v>-1361.51</v>
      </c>
      <c r="V443" s="20">
        <v>-1407.78</v>
      </c>
      <c r="W443" s="20">
        <v>-661.37</v>
      </c>
      <c r="X443" s="20">
        <v>-142.25</v>
      </c>
      <c r="Y443" s="20">
        <v>-313.41000000000003</v>
      </c>
      <c r="Z443" s="20">
        <v>-146.16</v>
      </c>
      <c r="AA443" s="20">
        <v>-1640.89</v>
      </c>
      <c r="AB443" s="20">
        <v>-994.83</v>
      </c>
      <c r="AC443" s="20">
        <v>-900.68</v>
      </c>
      <c r="AD443" s="20">
        <v>-784.15</v>
      </c>
      <c r="AE443" s="20">
        <v>-1794</v>
      </c>
      <c r="AF443" s="20">
        <v>-722</v>
      </c>
      <c r="AG443" s="20">
        <v>-1306.2</v>
      </c>
      <c r="AH443" s="20">
        <v>-1504.34</v>
      </c>
      <c r="AI443" s="20">
        <v>-992.25</v>
      </c>
      <c r="AJ443" s="20">
        <v>-368.51</v>
      </c>
      <c r="AK443" s="20">
        <v>-884.79</v>
      </c>
      <c r="AL443" s="20">
        <v>-434.68</v>
      </c>
      <c r="AM443" s="20">
        <v>-585.79999999999995</v>
      </c>
      <c r="AN443" s="20">
        <v>-1413.09</v>
      </c>
      <c r="AO443" s="20">
        <v>-1270.77</v>
      </c>
      <c r="AP443" s="20">
        <v>-631.55999999999995</v>
      </c>
      <c r="AQ443" s="20">
        <v>-678.95</v>
      </c>
      <c r="AR443" s="20">
        <v>-630.49</v>
      </c>
      <c r="AS443" s="20">
        <v>-1099.03</v>
      </c>
      <c r="AT443" s="20">
        <v>-596.34</v>
      </c>
      <c r="AU443" s="20">
        <v>-1044.9100000000001</v>
      </c>
      <c r="AV443" s="20">
        <v>-879.7</v>
      </c>
      <c r="AW443" s="20">
        <v>-872.49</v>
      </c>
      <c r="AX443" s="20">
        <v>-838.13</v>
      </c>
      <c r="AY443" s="20">
        <v>-609.66</v>
      </c>
      <c r="AZ443" s="20">
        <v>-799.46</v>
      </c>
      <c r="BA443" s="20">
        <v>-1461.84</v>
      </c>
      <c r="BB443" s="20">
        <v>-974.46</v>
      </c>
      <c r="BC443" s="20">
        <v>-435.83</v>
      </c>
      <c r="BD443" s="20">
        <v>-487.27</v>
      </c>
      <c r="BE443" s="20">
        <v>-649.25</v>
      </c>
      <c r="BF443" s="11"/>
      <c r="BG443" s="22"/>
      <c r="BH443" s="11"/>
      <c r="BI443" s="11"/>
      <c r="BJ443" s="11"/>
      <c r="BK443" s="11"/>
      <c r="BL443" s="11"/>
      <c r="BM443" s="11"/>
    </row>
    <row r="444" spans="1:65" x14ac:dyDescent="0.25">
      <c r="A444" s="16" t="s">
        <v>311</v>
      </c>
      <c r="B444" s="56" t="s">
        <v>312</v>
      </c>
      <c r="C444" s="18"/>
      <c r="D444" s="18"/>
      <c r="E444" s="18"/>
      <c r="F444" s="18"/>
      <c r="G444" s="19"/>
      <c r="H444" s="20" t="s">
        <v>76</v>
      </c>
      <c r="I444" s="20"/>
      <c r="J444" s="20"/>
      <c r="K444" s="20" t="s">
        <v>76</v>
      </c>
      <c r="L444" s="20" t="s">
        <v>76</v>
      </c>
      <c r="M444" s="20" t="s">
        <v>76</v>
      </c>
      <c r="N444" s="20" t="s">
        <v>76</v>
      </c>
      <c r="O444" s="20" t="s">
        <v>76</v>
      </c>
      <c r="P444" s="20" t="s">
        <v>76</v>
      </c>
      <c r="Q444" s="20" t="s">
        <v>76</v>
      </c>
      <c r="R444" s="20" t="s">
        <v>76</v>
      </c>
      <c r="S444" s="20" t="s">
        <v>76</v>
      </c>
      <c r="T444" s="20" t="s">
        <v>76</v>
      </c>
      <c r="U444" s="20" t="s">
        <v>76</v>
      </c>
      <c r="V444" s="20" t="s">
        <v>76</v>
      </c>
      <c r="W444" s="20" t="s">
        <v>76</v>
      </c>
      <c r="X444" s="20" t="s">
        <v>76</v>
      </c>
      <c r="Y444" s="20" t="s">
        <v>76</v>
      </c>
      <c r="Z444" s="20">
        <v>129943.38</v>
      </c>
      <c r="AA444" s="20">
        <v>133938.51999999999</v>
      </c>
      <c r="AB444" s="20">
        <v>133770.79</v>
      </c>
      <c r="AC444" s="20">
        <v>133673.54999999999</v>
      </c>
      <c r="AD444" s="20">
        <v>137300.04999999999</v>
      </c>
      <c r="AE444" s="20">
        <v>139607.07</v>
      </c>
      <c r="AF444" s="20">
        <v>142562.26999999999</v>
      </c>
      <c r="AG444" s="20">
        <v>145987.01999999999</v>
      </c>
      <c r="AH444" s="20">
        <v>147861.26999999999</v>
      </c>
      <c r="AI444" s="20">
        <v>153072.97</v>
      </c>
      <c r="AJ444" s="20">
        <v>153665.63</v>
      </c>
      <c r="AK444" s="20">
        <v>153172.88</v>
      </c>
      <c r="AL444" s="20">
        <v>153559.78</v>
      </c>
      <c r="AM444" s="20">
        <v>156895.41</v>
      </c>
      <c r="AN444" s="20">
        <v>160418.43</v>
      </c>
      <c r="AO444" s="20">
        <v>161922.99</v>
      </c>
      <c r="AP444" s="20">
        <v>166461.85</v>
      </c>
      <c r="AQ444" s="20">
        <v>171914.99</v>
      </c>
      <c r="AR444" s="20">
        <v>168385.8</v>
      </c>
      <c r="AS444" s="20">
        <v>159794.9</v>
      </c>
      <c r="AT444" s="20">
        <v>161215.23000000001</v>
      </c>
      <c r="AU444" s="20">
        <v>159752.5</v>
      </c>
      <c r="AV444" s="20">
        <v>158001.54999999999</v>
      </c>
      <c r="AW444" s="20">
        <v>155997.03</v>
      </c>
      <c r="AX444" s="20">
        <v>156504.24</v>
      </c>
      <c r="AY444" s="20">
        <v>159245.01</v>
      </c>
      <c r="AZ444" s="20">
        <v>160067.18</v>
      </c>
      <c r="BA444" s="20">
        <v>162329.76</v>
      </c>
      <c r="BB444" s="20">
        <v>166251.39000000001</v>
      </c>
      <c r="BC444" s="20">
        <v>164047.35999999999</v>
      </c>
      <c r="BD444" s="20">
        <v>152066.03</v>
      </c>
      <c r="BE444" s="20">
        <v>154741.76999999999</v>
      </c>
      <c r="BF444" s="11"/>
      <c r="BG444" s="57"/>
      <c r="BH444" s="11"/>
      <c r="BI444" s="11"/>
      <c r="BJ444" s="11"/>
      <c r="BK444" s="11"/>
      <c r="BL444" s="11"/>
      <c r="BM444" s="11"/>
    </row>
    <row r="445" spans="1:65" x14ac:dyDescent="0.25">
      <c r="A445" s="23" t="s">
        <v>313</v>
      </c>
      <c r="B445" s="29" t="s">
        <v>313</v>
      </c>
      <c r="C445" s="25" t="s">
        <v>297</v>
      </c>
      <c r="D445" s="25" t="s">
        <v>314</v>
      </c>
      <c r="E445" s="25" t="s">
        <v>85</v>
      </c>
      <c r="F445" s="25" t="s">
        <v>18</v>
      </c>
      <c r="G445" s="19" t="s">
        <v>19</v>
      </c>
      <c r="H445" s="20">
        <v>-522.16999999999996</v>
      </c>
      <c r="I445" s="20"/>
      <c r="J445" s="20"/>
      <c r="K445" s="20">
        <v>-448.6</v>
      </c>
      <c r="L445" s="20">
        <v>-415.82</v>
      </c>
      <c r="M445" s="20">
        <v>-396.05</v>
      </c>
      <c r="N445" s="20">
        <v>-387.68</v>
      </c>
      <c r="O445" s="20">
        <v>-492.68</v>
      </c>
      <c r="P445" s="20">
        <v>-879.89</v>
      </c>
      <c r="Q445" s="20">
        <v>-1424.92</v>
      </c>
      <c r="R445" s="20">
        <v>-1520.92</v>
      </c>
      <c r="S445" s="20">
        <v>-1341.43</v>
      </c>
      <c r="T445" s="20">
        <v>-1032.93</v>
      </c>
      <c r="U445" s="20">
        <v>-747.87</v>
      </c>
      <c r="V445" s="20">
        <v>-519.52</v>
      </c>
      <c r="W445" s="20">
        <v>-380.1</v>
      </c>
      <c r="X445" s="20">
        <v>-277.66000000000003</v>
      </c>
      <c r="Y445" s="20">
        <v>-212.15</v>
      </c>
      <c r="Z445" s="20">
        <v>-461.79</v>
      </c>
      <c r="AA445" s="20">
        <v>-130.5</v>
      </c>
      <c r="AB445" s="20">
        <v>-98.72</v>
      </c>
      <c r="AC445" s="20">
        <v>-77.69</v>
      </c>
      <c r="AD445" s="20">
        <v>-53.08</v>
      </c>
      <c r="AE445" s="20">
        <v>-38.729999999999997</v>
      </c>
      <c r="AF445" s="20">
        <v>-35.24</v>
      </c>
      <c r="AG445" s="20">
        <v>-94.9</v>
      </c>
      <c r="AH445" s="20">
        <v>-254.15</v>
      </c>
      <c r="AI445" s="20">
        <v>-331.89</v>
      </c>
      <c r="AJ445" s="20">
        <v>-424.99</v>
      </c>
      <c r="AK445" s="20">
        <v>-446.52</v>
      </c>
      <c r="AL445" s="20">
        <v>-516.29999999999995</v>
      </c>
      <c r="AM445" s="20">
        <v>-409.31</v>
      </c>
      <c r="AN445" s="20">
        <v>-377.71</v>
      </c>
      <c r="AO445" s="20">
        <v>-322.60000000000002</v>
      </c>
      <c r="AP445" s="20">
        <v>-261.37</v>
      </c>
      <c r="AQ445" s="20">
        <v>-215.6</v>
      </c>
      <c r="AR445" s="20">
        <v>-182.25</v>
      </c>
      <c r="AS445" s="20">
        <v>-118.54</v>
      </c>
      <c r="AT445" s="20">
        <v>-2.58</v>
      </c>
      <c r="AU445" s="20">
        <v>0</v>
      </c>
      <c r="AV445" s="20">
        <v>0</v>
      </c>
      <c r="AW445" s="20">
        <v>0</v>
      </c>
      <c r="AX445" s="20">
        <v>0</v>
      </c>
      <c r="AY445" s="20">
        <v>0</v>
      </c>
      <c r="AZ445" s="20">
        <v>0</v>
      </c>
      <c r="BA445" s="20">
        <v>0</v>
      </c>
      <c r="BB445" s="20">
        <v>0</v>
      </c>
      <c r="BC445" s="20">
        <v>0</v>
      </c>
      <c r="BD445" s="20">
        <v>0</v>
      </c>
      <c r="BE445" s="20">
        <v>0</v>
      </c>
      <c r="BF445" s="11"/>
      <c r="BG445" s="22"/>
      <c r="BH445" s="11"/>
      <c r="BI445" s="11"/>
      <c r="BJ445" s="11"/>
      <c r="BK445" s="11"/>
      <c r="BL445" s="11"/>
      <c r="BM445" s="11"/>
    </row>
    <row r="446" spans="1:65" x14ac:dyDescent="0.25">
      <c r="A446" s="23" t="s">
        <v>305</v>
      </c>
      <c r="B446" s="29" t="s">
        <v>306</v>
      </c>
      <c r="C446" s="25" t="s">
        <v>297</v>
      </c>
      <c r="D446" s="25" t="s">
        <v>314</v>
      </c>
      <c r="E446" s="25" t="s">
        <v>94</v>
      </c>
      <c r="F446" s="25" t="s">
        <v>18</v>
      </c>
      <c r="G446" s="19" t="s">
        <v>19</v>
      </c>
      <c r="H446" s="20">
        <v>-66973.62</v>
      </c>
      <c r="I446" s="20"/>
      <c r="J446" s="20"/>
      <c r="K446" s="20">
        <v>-66648.09</v>
      </c>
      <c r="L446" s="20">
        <v>-69861.649999999994</v>
      </c>
      <c r="M446" s="20">
        <v>-70911.490000000005</v>
      </c>
      <c r="N446" s="20">
        <v>-72856.44</v>
      </c>
      <c r="O446" s="20">
        <v>-68549.919999999998</v>
      </c>
      <c r="P446" s="20">
        <v>-67368.45</v>
      </c>
      <c r="Q446" s="20">
        <v>-63877.52</v>
      </c>
      <c r="R446" s="20">
        <v>-62256.47</v>
      </c>
      <c r="S446" s="20">
        <v>-62658.879999999997</v>
      </c>
      <c r="T446" s="20">
        <v>-64411.46</v>
      </c>
      <c r="U446" s="20">
        <v>-66031.83</v>
      </c>
      <c r="V446" s="20">
        <v>-68660.95</v>
      </c>
      <c r="W446" s="20">
        <v>-70484.83</v>
      </c>
      <c r="X446" s="20">
        <v>-73134.990000000005</v>
      </c>
      <c r="Y446" s="20">
        <v>-74094.67</v>
      </c>
      <c r="Z446" s="20">
        <v>-74291.570000000007</v>
      </c>
      <c r="AA446" s="20">
        <v>-75270.5</v>
      </c>
      <c r="AB446" s="20">
        <v>-76062.64</v>
      </c>
      <c r="AC446" s="20">
        <v>-76690.89</v>
      </c>
      <c r="AD446" s="20">
        <v>-78418.83</v>
      </c>
      <c r="AE446" s="20">
        <v>-80956.399999999994</v>
      </c>
      <c r="AF446" s="20">
        <v>-82619.88</v>
      </c>
      <c r="AG446" s="20">
        <v>-85315.71</v>
      </c>
      <c r="AH446" s="20">
        <v>-86497.86</v>
      </c>
      <c r="AI446" s="20">
        <v>-89107.78</v>
      </c>
      <c r="AJ446" s="20">
        <v>-88947.78</v>
      </c>
      <c r="AK446" s="20">
        <v>-86456.15</v>
      </c>
      <c r="AL446" s="20">
        <v>-86222.62</v>
      </c>
      <c r="AM446" s="20">
        <v>-85592.01</v>
      </c>
      <c r="AN446" s="20">
        <v>-84610.2</v>
      </c>
      <c r="AO446" s="20">
        <v>-82110.73</v>
      </c>
      <c r="AP446" s="20">
        <v>-79821.259999999995</v>
      </c>
      <c r="AQ446" s="20">
        <v>-78317.63</v>
      </c>
      <c r="AR446" s="20">
        <v>-74543.55</v>
      </c>
      <c r="AS446" s="20">
        <v>-70878.59</v>
      </c>
      <c r="AT446" s="20">
        <v>-67719.360000000001</v>
      </c>
      <c r="AU446" s="20">
        <v>-63089.97</v>
      </c>
      <c r="AV446" s="20">
        <v>-59948.83</v>
      </c>
      <c r="AW446" s="20">
        <v>-57435.19</v>
      </c>
      <c r="AX446" s="20">
        <v>-57928.67</v>
      </c>
      <c r="AY446" s="20">
        <v>-57440.65</v>
      </c>
      <c r="AZ446" s="20">
        <v>-56302.52</v>
      </c>
      <c r="BA446" s="20">
        <v>-56580.66</v>
      </c>
      <c r="BB446" s="20">
        <v>-56755.81</v>
      </c>
      <c r="BC446" s="20">
        <v>-56806.53</v>
      </c>
      <c r="BD446" s="20">
        <v>-50858.95</v>
      </c>
      <c r="BE446" s="20">
        <v>-52142.69</v>
      </c>
      <c r="BF446" s="11"/>
      <c r="BG446" s="22"/>
      <c r="BH446" s="11"/>
      <c r="BI446" s="11"/>
      <c r="BJ446" s="11"/>
      <c r="BK446" s="11"/>
      <c r="BL446" s="11"/>
      <c r="BM446" s="11"/>
    </row>
    <row r="447" spans="1:65" x14ac:dyDescent="0.25">
      <c r="A447" s="23" t="s">
        <v>315</v>
      </c>
      <c r="B447" s="29" t="s">
        <v>316</v>
      </c>
      <c r="C447" s="25" t="s">
        <v>297</v>
      </c>
      <c r="D447" s="25" t="s">
        <v>314</v>
      </c>
      <c r="E447" s="25" t="s">
        <v>99</v>
      </c>
      <c r="F447" s="25" t="s">
        <v>18</v>
      </c>
      <c r="G447" s="19" t="s">
        <v>19</v>
      </c>
      <c r="H447" s="20">
        <v>-67.86</v>
      </c>
      <c r="I447" s="20"/>
      <c r="J447" s="20"/>
      <c r="K447" s="20">
        <v>-31.62</v>
      </c>
      <c r="L447" s="20">
        <v>-30.77</v>
      </c>
      <c r="M447" s="20">
        <v>-16.12</v>
      </c>
      <c r="N447" s="20">
        <v>-33.299999999999997</v>
      </c>
      <c r="O447" s="20">
        <v>-194.57</v>
      </c>
      <c r="P447" s="20">
        <v>-128.79</v>
      </c>
      <c r="Q447" s="20">
        <v>-139.76</v>
      </c>
      <c r="R447" s="20">
        <v>-233.61</v>
      </c>
      <c r="S447" s="20">
        <v>-168.99</v>
      </c>
      <c r="T447" s="20">
        <v>-183.19</v>
      </c>
      <c r="U447" s="20">
        <v>-373.72</v>
      </c>
      <c r="V447" s="20">
        <v>-467.26</v>
      </c>
      <c r="W447" s="20">
        <v>-745.83</v>
      </c>
      <c r="X447" s="20">
        <v>-397.97</v>
      </c>
      <c r="Y447" s="20">
        <v>-222.75</v>
      </c>
      <c r="Z447" s="20">
        <v>-443.98</v>
      </c>
      <c r="AA447" s="20">
        <v>-110.66</v>
      </c>
      <c r="AB447" s="20">
        <v>-98.52</v>
      </c>
      <c r="AC447" s="20">
        <v>-108.68</v>
      </c>
      <c r="AD447" s="20">
        <v>-73.22</v>
      </c>
      <c r="AE447" s="20">
        <v>-50.88</v>
      </c>
      <c r="AF447" s="20">
        <v>-56.03</v>
      </c>
      <c r="AG447" s="20">
        <v>-48.62</v>
      </c>
      <c r="AH447" s="20">
        <v>-36.99</v>
      </c>
      <c r="AI447" s="20">
        <v>-14.48</v>
      </c>
      <c r="AJ447" s="20">
        <v>-10.44</v>
      </c>
      <c r="AK447" s="20">
        <v>-16.63</v>
      </c>
      <c r="AL447" s="20">
        <v>-7.24</v>
      </c>
      <c r="AM447" s="20">
        <v>-19.38</v>
      </c>
      <c r="AN447" s="20">
        <v>-8.84</v>
      </c>
      <c r="AO447" s="20">
        <v>-13.75</v>
      </c>
      <c r="AP447" s="20">
        <v>-5.39</v>
      </c>
      <c r="AQ447" s="20">
        <v>-18.72</v>
      </c>
      <c r="AR447" s="20">
        <v>-2.23</v>
      </c>
      <c r="AS447" s="20">
        <v>-0.42</v>
      </c>
      <c r="AT447" s="20">
        <v>-0.28000000000000003</v>
      </c>
      <c r="AU447" s="20">
        <v>-0.24</v>
      </c>
      <c r="AV447" s="20">
        <v>-0.24</v>
      </c>
      <c r="AW447" s="20">
        <v>-0.21</v>
      </c>
      <c r="AX447" s="20">
        <v>0</v>
      </c>
      <c r="AY447" s="20">
        <v>0</v>
      </c>
      <c r="AZ447" s="20">
        <v>0</v>
      </c>
      <c r="BA447" s="20">
        <v>0</v>
      </c>
      <c r="BB447" s="20">
        <v>0</v>
      </c>
      <c r="BC447" s="20">
        <v>0</v>
      </c>
      <c r="BD447" s="20">
        <v>0</v>
      </c>
      <c r="BE447" s="20">
        <v>0</v>
      </c>
      <c r="BF447" s="11"/>
      <c r="BG447" s="22"/>
      <c r="BH447" s="11"/>
      <c r="BI447" s="11"/>
      <c r="BJ447" s="11"/>
      <c r="BK447" s="11"/>
      <c r="BL447" s="11"/>
      <c r="BM447" s="11"/>
    </row>
    <row r="448" spans="1:65" x14ac:dyDescent="0.25">
      <c r="A448" s="23" t="s">
        <v>309</v>
      </c>
      <c r="B448" s="29" t="s">
        <v>310</v>
      </c>
      <c r="C448" s="25" t="s">
        <v>297</v>
      </c>
      <c r="D448" s="25" t="s">
        <v>314</v>
      </c>
      <c r="E448" s="25" t="s">
        <v>104</v>
      </c>
      <c r="F448" s="25" t="s">
        <v>18</v>
      </c>
      <c r="G448" s="19" t="s">
        <v>19</v>
      </c>
      <c r="H448" s="20">
        <v>-21368.14</v>
      </c>
      <c r="I448" s="20"/>
      <c r="J448" s="20"/>
      <c r="K448" s="20">
        <v>-19289.580000000002</v>
      </c>
      <c r="L448" s="20">
        <v>-21547.74</v>
      </c>
      <c r="M448" s="20">
        <v>-22754.44</v>
      </c>
      <c r="N448" s="20">
        <v>-29784.12</v>
      </c>
      <c r="O448" s="20">
        <v>-32295.599999999999</v>
      </c>
      <c r="P448" s="20">
        <v>-32567.75</v>
      </c>
      <c r="Q448" s="20">
        <v>-31599.91</v>
      </c>
      <c r="R448" s="20">
        <v>-35016.959999999999</v>
      </c>
      <c r="S448" s="20">
        <v>-38188.51</v>
      </c>
      <c r="T448" s="20">
        <v>-44412.2</v>
      </c>
      <c r="U448" s="20">
        <v>-45608.7</v>
      </c>
      <c r="V448" s="20">
        <v>-49738.19</v>
      </c>
      <c r="W448" s="20">
        <v>-49626.18</v>
      </c>
      <c r="X448" s="20">
        <v>-49686.29</v>
      </c>
      <c r="Y448" s="20">
        <v>-51854.49</v>
      </c>
      <c r="Z448" s="20">
        <v>-54746.04</v>
      </c>
      <c r="AA448" s="20">
        <v>-58426.85</v>
      </c>
      <c r="AB448" s="20">
        <v>-57510.91</v>
      </c>
      <c r="AC448" s="20">
        <v>-56796.29</v>
      </c>
      <c r="AD448" s="20">
        <v>-58754.91</v>
      </c>
      <c r="AE448" s="20">
        <v>-58561.06</v>
      </c>
      <c r="AF448" s="20">
        <v>-59851.12</v>
      </c>
      <c r="AG448" s="20">
        <v>-60527.79</v>
      </c>
      <c r="AH448" s="20">
        <v>-61072.26</v>
      </c>
      <c r="AI448" s="20">
        <v>-63618.82</v>
      </c>
      <c r="AJ448" s="20">
        <v>-64282.41</v>
      </c>
      <c r="AK448" s="20">
        <v>-66253.58</v>
      </c>
      <c r="AL448" s="20">
        <v>-66813.62</v>
      </c>
      <c r="AM448" s="20">
        <v>-70874.7</v>
      </c>
      <c r="AN448" s="20">
        <v>-75421.69</v>
      </c>
      <c r="AO448" s="20">
        <v>-79475.92</v>
      </c>
      <c r="AP448" s="20">
        <v>-86222.65</v>
      </c>
      <c r="AQ448" s="20">
        <v>-93110.78</v>
      </c>
      <c r="AR448" s="20">
        <v>-93437.13</v>
      </c>
      <c r="AS448" s="20">
        <v>-88454.12</v>
      </c>
      <c r="AT448" s="20">
        <v>-92359.03</v>
      </c>
      <c r="AU448" s="20">
        <v>-91184.52</v>
      </c>
      <c r="AV448" s="20">
        <v>-89410.92</v>
      </c>
      <c r="AW448" s="20">
        <v>-89852.06</v>
      </c>
      <c r="AX448" s="20">
        <v>-89640.09</v>
      </c>
      <c r="AY448" s="20">
        <v>-92759.31</v>
      </c>
      <c r="AZ448" s="20">
        <v>-94419.3</v>
      </c>
      <c r="BA448" s="20">
        <v>-96346.81</v>
      </c>
      <c r="BB448" s="20">
        <v>-100078.71</v>
      </c>
      <c r="BC448" s="20">
        <v>-97249.01</v>
      </c>
      <c r="BD448" s="20">
        <v>-89984.26</v>
      </c>
      <c r="BE448" s="20">
        <v>-90642.37</v>
      </c>
      <c r="BF448" s="11"/>
      <c r="BG448" s="22"/>
      <c r="BH448" s="11"/>
      <c r="BI448" s="11"/>
      <c r="BJ448" s="11"/>
      <c r="BK448" s="11"/>
      <c r="BL448" s="11"/>
      <c r="BM448" s="11"/>
    </row>
    <row r="449" spans="1:65" x14ac:dyDescent="0.25">
      <c r="A449" s="23" t="s">
        <v>317</v>
      </c>
      <c r="B449" s="29" t="s">
        <v>318</v>
      </c>
      <c r="C449" s="25" t="s">
        <v>297</v>
      </c>
      <c r="D449" s="25" t="s">
        <v>314</v>
      </c>
      <c r="E449" s="25" t="s">
        <v>107</v>
      </c>
      <c r="F449" s="25" t="s">
        <v>18</v>
      </c>
      <c r="G449" s="19" t="s">
        <v>19</v>
      </c>
      <c r="H449" s="20">
        <v>0</v>
      </c>
      <c r="I449" s="20"/>
      <c r="J449" s="20"/>
      <c r="K449" s="20">
        <v>0</v>
      </c>
      <c r="L449" s="20">
        <v>0</v>
      </c>
      <c r="M449" s="20">
        <v>0</v>
      </c>
      <c r="N449" s="20">
        <v>0</v>
      </c>
      <c r="O449" s="20">
        <v>0</v>
      </c>
      <c r="P449" s="20">
        <v>0</v>
      </c>
      <c r="Q449" s="20">
        <v>0</v>
      </c>
      <c r="R449" s="20">
        <v>0</v>
      </c>
      <c r="S449" s="20">
        <v>0</v>
      </c>
      <c r="T449" s="20">
        <v>0</v>
      </c>
      <c r="U449" s="20">
        <v>0</v>
      </c>
      <c r="V449" s="20">
        <v>0</v>
      </c>
      <c r="W449" s="20">
        <v>0</v>
      </c>
      <c r="X449" s="20">
        <v>0</v>
      </c>
      <c r="Y449" s="20">
        <v>0</v>
      </c>
      <c r="Z449" s="20">
        <v>0</v>
      </c>
      <c r="AA449" s="20">
        <v>0</v>
      </c>
      <c r="AB449" s="20">
        <v>0</v>
      </c>
      <c r="AC449" s="20">
        <v>0</v>
      </c>
      <c r="AD449" s="20">
        <v>0</v>
      </c>
      <c r="AE449" s="20">
        <v>0</v>
      </c>
      <c r="AF449" s="20">
        <v>0</v>
      </c>
      <c r="AG449" s="20">
        <v>0</v>
      </c>
      <c r="AH449" s="20">
        <v>0</v>
      </c>
      <c r="AI449" s="20">
        <v>0</v>
      </c>
      <c r="AJ449" s="20">
        <v>0</v>
      </c>
      <c r="AK449" s="20">
        <v>0</v>
      </c>
      <c r="AL449" s="20">
        <v>0</v>
      </c>
      <c r="AM449" s="20">
        <v>0</v>
      </c>
      <c r="AN449" s="20">
        <v>0</v>
      </c>
      <c r="AO449" s="20">
        <v>0</v>
      </c>
      <c r="AP449" s="20">
        <v>0</v>
      </c>
      <c r="AQ449" s="20">
        <v>0</v>
      </c>
      <c r="AR449" s="20">
        <v>0</v>
      </c>
      <c r="AS449" s="20">
        <v>0</v>
      </c>
      <c r="AT449" s="20">
        <v>0</v>
      </c>
      <c r="AU449" s="20">
        <v>0</v>
      </c>
      <c r="AV449" s="20">
        <v>0</v>
      </c>
      <c r="AW449" s="20">
        <v>0</v>
      </c>
      <c r="AX449" s="20">
        <v>0</v>
      </c>
      <c r="AY449" s="20">
        <v>0</v>
      </c>
      <c r="AZ449" s="20">
        <v>0</v>
      </c>
      <c r="BA449" s="20">
        <v>0</v>
      </c>
      <c r="BB449" s="20">
        <v>0</v>
      </c>
      <c r="BC449" s="20">
        <v>0</v>
      </c>
      <c r="BD449" s="20">
        <v>0</v>
      </c>
      <c r="BE449" s="20">
        <v>0</v>
      </c>
      <c r="BF449" s="11"/>
      <c r="BG449" s="22"/>
      <c r="BH449" s="11"/>
      <c r="BI449" s="11"/>
      <c r="BJ449" s="11"/>
      <c r="BK449" s="11"/>
      <c r="BL449" s="11"/>
      <c r="BM449" s="11"/>
    </row>
    <row r="450" spans="1:65" x14ac:dyDescent="0.25">
      <c r="A450" s="23" t="s">
        <v>319</v>
      </c>
      <c r="B450" s="29" t="s">
        <v>320</v>
      </c>
      <c r="C450" s="25" t="s">
        <v>297</v>
      </c>
      <c r="D450" s="25" t="s">
        <v>314</v>
      </c>
      <c r="E450" s="25" t="s">
        <v>25</v>
      </c>
      <c r="F450" s="25" t="s">
        <v>18</v>
      </c>
      <c r="G450" s="19" t="s">
        <v>19</v>
      </c>
      <c r="H450" s="20">
        <v>0</v>
      </c>
      <c r="I450" s="20"/>
      <c r="J450" s="20"/>
      <c r="K450" s="20">
        <v>0</v>
      </c>
      <c r="L450" s="20">
        <v>0</v>
      </c>
      <c r="M450" s="20">
        <v>0</v>
      </c>
      <c r="N450" s="20">
        <v>0</v>
      </c>
      <c r="O450" s="20">
        <v>0</v>
      </c>
      <c r="P450" s="20">
        <v>0</v>
      </c>
      <c r="Q450" s="20">
        <v>0</v>
      </c>
      <c r="R450" s="20">
        <v>0</v>
      </c>
      <c r="S450" s="20">
        <v>0</v>
      </c>
      <c r="T450" s="20">
        <v>0</v>
      </c>
      <c r="U450" s="20">
        <v>0</v>
      </c>
      <c r="V450" s="20">
        <v>0</v>
      </c>
      <c r="W450" s="20">
        <v>0</v>
      </c>
      <c r="X450" s="20">
        <v>0</v>
      </c>
      <c r="Y450" s="20">
        <v>0</v>
      </c>
      <c r="Z450" s="20">
        <v>0</v>
      </c>
      <c r="AA450" s="20">
        <v>0</v>
      </c>
      <c r="AB450" s="20">
        <v>0</v>
      </c>
      <c r="AC450" s="20">
        <v>0</v>
      </c>
      <c r="AD450" s="20">
        <v>0</v>
      </c>
      <c r="AE450" s="20">
        <v>0</v>
      </c>
      <c r="AF450" s="20">
        <v>0</v>
      </c>
      <c r="AG450" s="20">
        <v>0</v>
      </c>
      <c r="AH450" s="20">
        <v>0</v>
      </c>
      <c r="AI450" s="20">
        <v>0</v>
      </c>
      <c r="AJ450" s="20">
        <v>0</v>
      </c>
      <c r="AK450" s="20">
        <v>0</v>
      </c>
      <c r="AL450" s="20">
        <v>0</v>
      </c>
      <c r="AM450" s="20">
        <v>0</v>
      </c>
      <c r="AN450" s="20">
        <v>0</v>
      </c>
      <c r="AO450" s="20">
        <v>0</v>
      </c>
      <c r="AP450" s="20">
        <v>0</v>
      </c>
      <c r="AQ450" s="20">
        <v>0</v>
      </c>
      <c r="AR450" s="20">
        <v>0</v>
      </c>
      <c r="AS450" s="20">
        <v>0</v>
      </c>
      <c r="AT450" s="20">
        <v>0</v>
      </c>
      <c r="AU450" s="20">
        <v>0</v>
      </c>
      <c r="AV450" s="20">
        <v>0</v>
      </c>
      <c r="AW450" s="20">
        <v>0</v>
      </c>
      <c r="AX450" s="20">
        <v>0</v>
      </c>
      <c r="AY450" s="20">
        <v>-75.540000000000006</v>
      </c>
      <c r="AZ450" s="20">
        <v>-131.53</v>
      </c>
      <c r="BA450" s="20">
        <v>-253.12</v>
      </c>
      <c r="BB450" s="20">
        <v>-305.33999999999997</v>
      </c>
      <c r="BC450" s="20">
        <v>-299.93</v>
      </c>
      <c r="BD450" s="20">
        <v>-278.07</v>
      </c>
      <c r="BE450" s="20">
        <v>-286.48</v>
      </c>
      <c r="BF450" s="11"/>
      <c r="BG450" s="22"/>
      <c r="BH450" s="11"/>
      <c r="BI450" s="11"/>
      <c r="BJ450" s="11"/>
      <c r="BK450" s="11"/>
      <c r="BL450" s="11"/>
      <c r="BM450" s="11"/>
    </row>
    <row r="451" spans="1:65" x14ac:dyDescent="0.25">
      <c r="A451" s="23" t="s">
        <v>321</v>
      </c>
      <c r="B451" s="31" t="s">
        <v>322</v>
      </c>
      <c r="C451" s="25" t="s">
        <v>297</v>
      </c>
      <c r="D451" s="25" t="s">
        <v>314</v>
      </c>
      <c r="E451" s="25" t="s">
        <v>173</v>
      </c>
      <c r="F451" s="25" t="s">
        <v>18</v>
      </c>
      <c r="G451" s="19" t="s">
        <v>19</v>
      </c>
      <c r="H451" s="20">
        <v>0</v>
      </c>
      <c r="I451" s="20"/>
      <c r="J451" s="20"/>
      <c r="K451" s="20">
        <v>0</v>
      </c>
      <c r="L451" s="20">
        <v>0</v>
      </c>
      <c r="M451" s="20">
        <v>0</v>
      </c>
      <c r="N451" s="20">
        <v>0</v>
      </c>
      <c r="O451" s="20">
        <v>0</v>
      </c>
      <c r="P451" s="20">
        <v>0</v>
      </c>
      <c r="Q451" s="20">
        <v>0</v>
      </c>
      <c r="R451" s="20">
        <v>0</v>
      </c>
      <c r="S451" s="20">
        <v>0</v>
      </c>
      <c r="T451" s="20">
        <v>0</v>
      </c>
      <c r="U451" s="20">
        <v>0</v>
      </c>
      <c r="V451" s="20">
        <v>0</v>
      </c>
      <c r="W451" s="20">
        <v>0</v>
      </c>
      <c r="X451" s="20">
        <v>0</v>
      </c>
      <c r="Y451" s="20">
        <v>0</v>
      </c>
      <c r="Z451" s="20">
        <v>0</v>
      </c>
      <c r="AA451" s="20">
        <v>0</v>
      </c>
      <c r="AB451" s="20">
        <v>0</v>
      </c>
      <c r="AC451" s="20">
        <v>0</v>
      </c>
      <c r="AD451" s="20">
        <v>0</v>
      </c>
      <c r="AE451" s="20">
        <v>0</v>
      </c>
      <c r="AF451" s="20">
        <v>0</v>
      </c>
      <c r="AG451" s="20">
        <v>0</v>
      </c>
      <c r="AH451" s="20">
        <v>0</v>
      </c>
      <c r="AI451" s="20">
        <v>0</v>
      </c>
      <c r="AJ451" s="20">
        <v>0</v>
      </c>
      <c r="AK451" s="20">
        <v>0</v>
      </c>
      <c r="AL451" s="20">
        <v>0</v>
      </c>
      <c r="AM451" s="20">
        <v>0</v>
      </c>
      <c r="AN451" s="20">
        <v>0</v>
      </c>
      <c r="AO451" s="20">
        <v>0</v>
      </c>
      <c r="AP451" s="20">
        <v>0</v>
      </c>
      <c r="AQ451" s="20">
        <v>0</v>
      </c>
      <c r="AR451" s="20">
        <v>0</v>
      </c>
      <c r="AS451" s="20">
        <v>0</v>
      </c>
      <c r="AT451" s="20">
        <v>0</v>
      </c>
      <c r="AU451" s="20">
        <v>0</v>
      </c>
      <c r="AV451" s="20">
        <v>0</v>
      </c>
      <c r="AW451" s="20">
        <v>0</v>
      </c>
      <c r="AX451" s="20">
        <v>0</v>
      </c>
      <c r="AY451" s="20">
        <v>-0.8</v>
      </c>
      <c r="AZ451" s="20">
        <v>-4.1399999999999997</v>
      </c>
      <c r="BA451" s="20">
        <v>-14.07</v>
      </c>
      <c r="BB451" s="20">
        <v>-23.7</v>
      </c>
      <c r="BC451" s="20">
        <v>-33.479999999999997</v>
      </c>
      <c r="BD451" s="20">
        <v>-53.44</v>
      </c>
      <c r="BE451" s="20">
        <v>-79.760000000000005</v>
      </c>
      <c r="BF451" s="11"/>
      <c r="BG451" s="22"/>
      <c r="BH451" s="11"/>
      <c r="BI451" s="11"/>
      <c r="BJ451" s="11"/>
      <c r="BK451" s="11"/>
      <c r="BL451" s="11"/>
      <c r="BM451" s="11"/>
    </row>
    <row r="452" spans="1:65" x14ac:dyDescent="0.25">
      <c r="A452" s="23" t="s">
        <v>323</v>
      </c>
      <c r="B452" s="29" t="s">
        <v>323</v>
      </c>
      <c r="C452" s="25" t="s">
        <v>297</v>
      </c>
      <c r="D452" s="25" t="s">
        <v>314</v>
      </c>
      <c r="E452" s="25" t="s">
        <v>63</v>
      </c>
      <c r="F452" s="25" t="s">
        <v>18</v>
      </c>
      <c r="G452" s="19" t="s">
        <v>19</v>
      </c>
      <c r="H452" s="20">
        <v>0</v>
      </c>
      <c r="I452" s="20"/>
      <c r="J452" s="20"/>
      <c r="K452" s="20">
        <v>0</v>
      </c>
      <c r="L452" s="20">
        <v>0</v>
      </c>
      <c r="M452" s="20">
        <v>0</v>
      </c>
      <c r="N452" s="20">
        <v>0</v>
      </c>
      <c r="O452" s="20">
        <v>0</v>
      </c>
      <c r="P452" s="20">
        <v>0</v>
      </c>
      <c r="Q452" s="20">
        <v>0</v>
      </c>
      <c r="R452" s="20">
        <v>0</v>
      </c>
      <c r="S452" s="20">
        <v>0</v>
      </c>
      <c r="T452" s="20">
        <v>0</v>
      </c>
      <c r="U452" s="20">
        <v>0</v>
      </c>
      <c r="V452" s="20">
        <v>0</v>
      </c>
      <c r="W452" s="20">
        <v>0</v>
      </c>
      <c r="X452" s="20">
        <v>0</v>
      </c>
      <c r="Y452" s="20">
        <v>0</v>
      </c>
      <c r="Z452" s="20">
        <v>0</v>
      </c>
      <c r="AA452" s="20">
        <v>0</v>
      </c>
      <c r="AB452" s="20">
        <v>0</v>
      </c>
      <c r="AC452" s="20">
        <v>0</v>
      </c>
      <c r="AD452" s="20">
        <v>0</v>
      </c>
      <c r="AE452" s="20">
        <v>0</v>
      </c>
      <c r="AF452" s="20">
        <v>0</v>
      </c>
      <c r="AG452" s="20">
        <v>0</v>
      </c>
      <c r="AH452" s="20">
        <v>0</v>
      </c>
      <c r="AI452" s="20">
        <v>0</v>
      </c>
      <c r="AJ452" s="20">
        <v>0</v>
      </c>
      <c r="AK452" s="20">
        <v>0</v>
      </c>
      <c r="AL452" s="20">
        <v>0</v>
      </c>
      <c r="AM452" s="20">
        <v>0</v>
      </c>
      <c r="AN452" s="20">
        <v>0</v>
      </c>
      <c r="AO452" s="20">
        <v>0</v>
      </c>
      <c r="AP452" s="20">
        <v>-151.16999999999999</v>
      </c>
      <c r="AQ452" s="20">
        <v>-252.25</v>
      </c>
      <c r="AR452" s="20">
        <v>-210.33</v>
      </c>
      <c r="AS452" s="20">
        <v>-204.03</v>
      </c>
      <c r="AT452" s="20">
        <v>-1117.93</v>
      </c>
      <c r="AU452" s="20">
        <v>-1985.97</v>
      </c>
      <c r="AV452" s="20">
        <v>-2115.94</v>
      </c>
      <c r="AW452" s="20">
        <v>-1926.59</v>
      </c>
      <c r="AX452" s="20">
        <v>-1872.07</v>
      </c>
      <c r="AY452" s="20">
        <v>-1840.2</v>
      </c>
      <c r="AZ452" s="20">
        <v>-1838.11</v>
      </c>
      <c r="BA452" s="20">
        <v>-1825.3</v>
      </c>
      <c r="BB452" s="20">
        <v>-1797.44</v>
      </c>
      <c r="BC452" s="20">
        <v>-1829.46</v>
      </c>
      <c r="BD452" s="20">
        <v>-3339.15</v>
      </c>
      <c r="BE452" s="20">
        <v>-3426.6</v>
      </c>
      <c r="BF452" s="11"/>
      <c r="BG452" s="22"/>
      <c r="BH452" s="11"/>
      <c r="BI452" s="11"/>
      <c r="BJ452" s="11"/>
      <c r="BK452" s="11"/>
      <c r="BL452" s="11"/>
      <c r="BM452" s="11"/>
    </row>
    <row r="453" spans="1:65" x14ac:dyDescent="0.25">
      <c r="A453" s="23" t="s">
        <v>324</v>
      </c>
      <c r="B453" s="29" t="s">
        <v>324</v>
      </c>
      <c r="C453" s="25" t="s">
        <v>297</v>
      </c>
      <c r="D453" s="25" t="s">
        <v>314</v>
      </c>
      <c r="E453" s="25" t="s">
        <v>66</v>
      </c>
      <c r="F453" s="25" t="s">
        <v>18</v>
      </c>
      <c r="G453" s="19" t="s">
        <v>19</v>
      </c>
      <c r="H453" s="20">
        <v>0</v>
      </c>
      <c r="I453" s="20"/>
      <c r="J453" s="20"/>
      <c r="K453" s="20">
        <v>0</v>
      </c>
      <c r="L453" s="20">
        <v>0</v>
      </c>
      <c r="M453" s="20">
        <v>0</v>
      </c>
      <c r="N453" s="20">
        <v>0</v>
      </c>
      <c r="O453" s="20">
        <v>0</v>
      </c>
      <c r="P453" s="20">
        <v>0</v>
      </c>
      <c r="Q453" s="20">
        <v>0</v>
      </c>
      <c r="R453" s="20">
        <v>0</v>
      </c>
      <c r="S453" s="20">
        <v>0</v>
      </c>
      <c r="T453" s="20">
        <v>0</v>
      </c>
      <c r="U453" s="20">
        <v>0</v>
      </c>
      <c r="V453" s="20">
        <v>0</v>
      </c>
      <c r="W453" s="20">
        <v>0</v>
      </c>
      <c r="X453" s="20">
        <v>0</v>
      </c>
      <c r="Y453" s="20">
        <v>0</v>
      </c>
      <c r="Z453" s="20">
        <v>0</v>
      </c>
      <c r="AA453" s="20">
        <v>0</v>
      </c>
      <c r="AB453" s="20">
        <v>0</v>
      </c>
      <c r="AC453" s="20">
        <v>0</v>
      </c>
      <c r="AD453" s="20">
        <v>0</v>
      </c>
      <c r="AE453" s="20">
        <v>0</v>
      </c>
      <c r="AF453" s="20">
        <v>0</v>
      </c>
      <c r="AG453" s="20">
        <v>0</v>
      </c>
      <c r="AH453" s="20">
        <v>0</v>
      </c>
      <c r="AI453" s="20">
        <v>0</v>
      </c>
      <c r="AJ453" s="20">
        <v>0</v>
      </c>
      <c r="AK453" s="20">
        <v>0</v>
      </c>
      <c r="AL453" s="20">
        <v>0</v>
      </c>
      <c r="AM453" s="20">
        <v>0</v>
      </c>
      <c r="AN453" s="20">
        <v>0</v>
      </c>
      <c r="AO453" s="20">
        <v>0</v>
      </c>
      <c r="AP453" s="20">
        <v>0</v>
      </c>
      <c r="AQ453" s="20">
        <v>0</v>
      </c>
      <c r="AR453" s="20">
        <v>-10.31</v>
      </c>
      <c r="AS453" s="20">
        <v>-139.19</v>
      </c>
      <c r="AT453" s="20">
        <v>-16.07</v>
      </c>
      <c r="AU453" s="20">
        <v>-3491.8</v>
      </c>
      <c r="AV453" s="20">
        <v>-6525.61</v>
      </c>
      <c r="AW453" s="20">
        <v>-6782.98</v>
      </c>
      <c r="AX453" s="20">
        <v>-7063.42</v>
      </c>
      <c r="AY453" s="20">
        <v>-7128.5</v>
      </c>
      <c r="AZ453" s="20">
        <v>-7262.61</v>
      </c>
      <c r="BA453" s="20">
        <v>-7194.5</v>
      </c>
      <c r="BB453" s="20">
        <v>-7158.69</v>
      </c>
      <c r="BC453" s="20">
        <v>-7647.72</v>
      </c>
      <c r="BD453" s="20">
        <v>-7189.55</v>
      </c>
      <c r="BE453" s="20">
        <v>-7318.05</v>
      </c>
      <c r="BF453" s="37"/>
      <c r="BG453" s="22"/>
      <c r="BH453" s="11"/>
      <c r="BI453" s="11"/>
      <c r="BJ453" s="11"/>
      <c r="BK453" s="11"/>
      <c r="BL453" s="11"/>
      <c r="BM453" s="11"/>
    </row>
    <row r="454" spans="1:65" x14ac:dyDescent="0.25">
      <c r="A454" s="23" t="s">
        <v>325</v>
      </c>
      <c r="B454" s="29" t="s">
        <v>326</v>
      </c>
      <c r="C454" s="25" t="s">
        <v>297</v>
      </c>
      <c r="D454" s="25" t="s">
        <v>314</v>
      </c>
      <c r="E454" s="25" t="s">
        <v>138</v>
      </c>
      <c r="F454" s="25" t="s">
        <v>18</v>
      </c>
      <c r="G454" s="34" t="s">
        <v>19</v>
      </c>
      <c r="H454" s="20" t="s">
        <v>76</v>
      </c>
      <c r="I454" s="20"/>
      <c r="J454" s="20"/>
      <c r="K454" s="20" t="s">
        <v>76</v>
      </c>
      <c r="L454" s="20" t="s">
        <v>76</v>
      </c>
      <c r="M454" s="20" t="s">
        <v>76</v>
      </c>
      <c r="N454" s="20" t="s">
        <v>76</v>
      </c>
      <c r="O454" s="20" t="s">
        <v>76</v>
      </c>
      <c r="P454" s="20" t="s">
        <v>76</v>
      </c>
      <c r="Q454" s="20" t="s">
        <v>76</v>
      </c>
      <c r="R454" s="20" t="s">
        <v>76</v>
      </c>
      <c r="S454" s="20" t="s">
        <v>76</v>
      </c>
      <c r="T454" s="20" t="s">
        <v>76</v>
      </c>
      <c r="U454" s="20" t="s">
        <v>76</v>
      </c>
      <c r="V454" s="20" t="s">
        <v>76</v>
      </c>
      <c r="W454" s="20" t="s">
        <v>76</v>
      </c>
      <c r="X454" s="20" t="s">
        <v>76</v>
      </c>
      <c r="Y454" s="20" t="s">
        <v>76</v>
      </c>
      <c r="Z454" s="20" t="s">
        <v>76</v>
      </c>
      <c r="AA454" s="20" t="s">
        <v>76</v>
      </c>
      <c r="AB454" s="20" t="s">
        <v>76</v>
      </c>
      <c r="AC454" s="20" t="s">
        <v>76</v>
      </c>
      <c r="AD454" s="20" t="s">
        <v>76</v>
      </c>
      <c r="AE454" s="20" t="s">
        <v>76</v>
      </c>
      <c r="AF454" s="20" t="s">
        <v>76</v>
      </c>
      <c r="AG454" s="20" t="s">
        <v>76</v>
      </c>
      <c r="AH454" s="20" t="s">
        <v>76</v>
      </c>
      <c r="AI454" s="20" t="s">
        <v>76</v>
      </c>
      <c r="AJ454" s="20" t="s">
        <v>76</v>
      </c>
      <c r="AK454" s="20" t="s">
        <v>76</v>
      </c>
      <c r="AL454" s="20" t="s">
        <v>76</v>
      </c>
      <c r="AM454" s="20" t="s">
        <v>76</v>
      </c>
      <c r="AN454" s="20" t="s">
        <v>76</v>
      </c>
      <c r="AO454" s="20" t="s">
        <v>76</v>
      </c>
      <c r="AP454" s="20" t="s">
        <v>76</v>
      </c>
      <c r="AQ454" s="20" t="s">
        <v>76</v>
      </c>
      <c r="AR454" s="20" t="s">
        <v>76</v>
      </c>
      <c r="AS454" s="20" t="s">
        <v>76</v>
      </c>
      <c r="AT454" s="20" t="s">
        <v>76</v>
      </c>
      <c r="AU454" s="20" t="s">
        <v>76</v>
      </c>
      <c r="AV454" s="20">
        <v>0</v>
      </c>
      <c r="AW454" s="20">
        <v>0</v>
      </c>
      <c r="AX454" s="20">
        <v>0</v>
      </c>
      <c r="AY454" s="20">
        <v>0</v>
      </c>
      <c r="AZ454" s="20">
        <v>-108.97</v>
      </c>
      <c r="BA454" s="20">
        <v>-115.29</v>
      </c>
      <c r="BB454" s="20">
        <v>-131.69999999999999</v>
      </c>
      <c r="BC454" s="20">
        <v>-181.23</v>
      </c>
      <c r="BD454" s="20">
        <v>-362.61</v>
      </c>
      <c r="BE454" s="20">
        <v>-845.82</v>
      </c>
      <c r="BF454" s="37"/>
      <c r="BG454" s="22"/>
      <c r="BH454" s="11"/>
      <c r="BI454" s="11"/>
      <c r="BJ454" s="11"/>
      <c r="BK454" s="11"/>
      <c r="BL454" s="11"/>
      <c r="BM454" s="11"/>
    </row>
    <row r="455" spans="1:65" x14ac:dyDescent="0.25">
      <c r="A455" s="16" t="s">
        <v>327</v>
      </c>
      <c r="B455" s="56" t="s">
        <v>328</v>
      </c>
      <c r="C455" s="18"/>
      <c r="D455" s="18"/>
      <c r="E455" s="18"/>
      <c r="F455" s="18"/>
      <c r="G455" s="19"/>
      <c r="H455" s="20" t="s">
        <v>76</v>
      </c>
      <c r="I455" s="20"/>
      <c r="J455" s="20"/>
      <c r="K455" s="20" t="s">
        <v>76</v>
      </c>
      <c r="L455" s="20" t="s">
        <v>76</v>
      </c>
      <c r="M455" s="20" t="s">
        <v>76</v>
      </c>
      <c r="N455" s="20" t="s">
        <v>76</v>
      </c>
      <c r="O455" s="20" t="s">
        <v>76</v>
      </c>
      <c r="P455" s="20" t="s">
        <v>76</v>
      </c>
      <c r="Q455" s="20" t="s">
        <v>76</v>
      </c>
      <c r="R455" s="20" t="s">
        <v>76</v>
      </c>
      <c r="S455" s="20" t="s">
        <v>76</v>
      </c>
      <c r="T455" s="20" t="s">
        <v>76</v>
      </c>
      <c r="U455" s="20" t="s">
        <v>76</v>
      </c>
      <c r="V455" s="20" t="s">
        <v>76</v>
      </c>
      <c r="W455" s="20" t="s">
        <v>76</v>
      </c>
      <c r="X455" s="20" t="s">
        <v>76</v>
      </c>
      <c r="Y455" s="20" t="s">
        <v>76</v>
      </c>
      <c r="Z455" s="20">
        <v>4764.87</v>
      </c>
      <c r="AA455" s="20">
        <v>4811.1400000000003</v>
      </c>
      <c r="AB455" s="20">
        <v>5029.57</v>
      </c>
      <c r="AC455" s="20">
        <v>5239.16</v>
      </c>
      <c r="AD455" s="20">
        <v>4873.16</v>
      </c>
      <c r="AE455" s="20">
        <v>4957.45</v>
      </c>
      <c r="AF455" s="20">
        <v>4995.1499999999996</v>
      </c>
      <c r="AG455" s="20">
        <v>4974.16</v>
      </c>
      <c r="AH455" s="20">
        <v>4507.9799999999996</v>
      </c>
      <c r="AI455" s="20">
        <v>4363.0600000000004</v>
      </c>
      <c r="AJ455" s="20">
        <v>4339.25</v>
      </c>
      <c r="AK455" s="20">
        <v>4112.6499999999996</v>
      </c>
      <c r="AL455" s="20">
        <v>4162.4399999999996</v>
      </c>
      <c r="AM455" s="20">
        <v>4219.8900000000003</v>
      </c>
      <c r="AN455" s="20">
        <v>4254.8100000000004</v>
      </c>
      <c r="AO455" s="20">
        <v>4487.5200000000004</v>
      </c>
      <c r="AP455" s="20">
        <v>4417.26</v>
      </c>
      <c r="AQ455" s="20">
        <v>4363.1499999999996</v>
      </c>
      <c r="AR455" s="20">
        <v>4559</v>
      </c>
      <c r="AS455" s="20">
        <v>4532.83</v>
      </c>
      <c r="AT455" s="20">
        <v>4728.03</v>
      </c>
      <c r="AU455" s="20">
        <v>4799.1499999999996</v>
      </c>
      <c r="AV455" s="20">
        <v>4756.7299999999996</v>
      </c>
      <c r="AW455" s="20">
        <v>4739.7</v>
      </c>
      <c r="AX455" s="20">
        <v>4794.5600000000004</v>
      </c>
      <c r="AY455" s="20">
        <v>4784.7</v>
      </c>
      <c r="AZ455" s="20">
        <v>4926.6899999999996</v>
      </c>
      <c r="BA455" s="20">
        <v>4762.13</v>
      </c>
      <c r="BB455" s="20">
        <v>4478.68</v>
      </c>
      <c r="BC455" s="20">
        <v>4504.72</v>
      </c>
      <c r="BD455" s="20">
        <v>4180.33</v>
      </c>
      <c r="BE455" s="20">
        <v>4123.59</v>
      </c>
      <c r="BF455" s="11"/>
      <c r="BG455" s="57"/>
      <c r="BH455" s="11"/>
      <c r="BI455" s="11"/>
      <c r="BJ455" s="11"/>
      <c r="BK455" s="11"/>
      <c r="BL455" s="11"/>
      <c r="BM455" s="11"/>
    </row>
    <row r="456" spans="1:65" x14ac:dyDescent="0.25">
      <c r="A456" s="23" t="s">
        <v>305</v>
      </c>
      <c r="B456" s="29" t="s">
        <v>306</v>
      </c>
      <c r="C456" s="25" t="s">
        <v>297</v>
      </c>
      <c r="D456" s="25" t="s">
        <v>329</v>
      </c>
      <c r="E456" s="25" t="s">
        <v>94</v>
      </c>
      <c r="F456" s="25" t="s">
        <v>18</v>
      </c>
      <c r="G456" s="19" t="s">
        <v>19</v>
      </c>
      <c r="H456" s="20">
        <v>0</v>
      </c>
      <c r="I456" s="20"/>
      <c r="J456" s="20"/>
      <c r="K456" s="20">
        <v>-0.33</v>
      </c>
      <c r="L456" s="20">
        <v>-0.79</v>
      </c>
      <c r="M456" s="20">
        <v>-0.13</v>
      </c>
      <c r="N456" s="20">
        <v>-7.0000000000000007E-2</v>
      </c>
      <c r="O456" s="20">
        <v>0</v>
      </c>
      <c r="P456" s="20">
        <v>-0.23</v>
      </c>
      <c r="Q456" s="20">
        <v>-0.13</v>
      </c>
      <c r="R456" s="20">
        <v>0</v>
      </c>
      <c r="S456" s="20">
        <v>0</v>
      </c>
      <c r="T456" s="20">
        <v>0</v>
      </c>
      <c r="U456" s="20">
        <v>0</v>
      </c>
      <c r="V456" s="20">
        <v>0</v>
      </c>
      <c r="W456" s="20">
        <v>-0.16</v>
      </c>
      <c r="X456" s="20">
        <v>0</v>
      </c>
      <c r="Y456" s="20">
        <v>-18.760000000000002</v>
      </c>
      <c r="Z456" s="20">
        <v>-18.95</v>
      </c>
      <c r="AA456" s="20">
        <v>-15.18</v>
      </c>
      <c r="AB456" s="20">
        <v>-14.13</v>
      </c>
      <c r="AC456" s="20">
        <v>-0.03</v>
      </c>
      <c r="AD456" s="20">
        <v>0</v>
      </c>
      <c r="AE456" s="20">
        <v>-10.220000000000001</v>
      </c>
      <c r="AF456" s="20">
        <v>-9.07</v>
      </c>
      <c r="AG456" s="20">
        <v>-3.12</v>
      </c>
      <c r="AH456" s="20">
        <v>-0.72</v>
      </c>
      <c r="AI456" s="20">
        <v>-1.57</v>
      </c>
      <c r="AJ456" s="20">
        <v>-7.72</v>
      </c>
      <c r="AK456" s="20">
        <v>-6.37</v>
      </c>
      <c r="AL456" s="20">
        <v>-6.01</v>
      </c>
      <c r="AM456" s="20">
        <v>-7.0000000000000007E-2</v>
      </c>
      <c r="AN456" s="20">
        <v>-0.03</v>
      </c>
      <c r="AO456" s="20">
        <v>-0.03</v>
      </c>
      <c r="AP456" s="20">
        <v>-0.36</v>
      </c>
      <c r="AQ456" s="20">
        <v>-5.98</v>
      </c>
      <c r="AR456" s="20">
        <v>0</v>
      </c>
      <c r="AS456" s="20">
        <v>0</v>
      </c>
      <c r="AT456" s="20">
        <v>-0.13</v>
      </c>
      <c r="AU456" s="20">
        <v>-0.3</v>
      </c>
      <c r="AV456" s="20">
        <v>-0.03</v>
      </c>
      <c r="AW456" s="20">
        <v>-0.49</v>
      </c>
      <c r="AX456" s="20">
        <v>0</v>
      </c>
      <c r="AY456" s="20">
        <v>0</v>
      </c>
      <c r="AZ456" s="20">
        <v>0</v>
      </c>
      <c r="BA456" s="20">
        <v>-0.03</v>
      </c>
      <c r="BB456" s="20">
        <v>-0.03</v>
      </c>
      <c r="BC456" s="20">
        <v>-0.03</v>
      </c>
      <c r="BD456" s="20">
        <v>-0.03</v>
      </c>
      <c r="BE456" s="20">
        <v>0</v>
      </c>
      <c r="BF456" s="11"/>
      <c r="BG456" s="22"/>
      <c r="BH456" s="11"/>
      <c r="BI456" s="11"/>
      <c r="BJ456" s="11"/>
      <c r="BK456" s="11"/>
      <c r="BL456" s="11"/>
      <c r="BM456" s="11"/>
    </row>
    <row r="457" spans="1:65" x14ac:dyDescent="0.25">
      <c r="A457" s="23" t="s">
        <v>315</v>
      </c>
      <c r="B457" s="29" t="s">
        <v>316</v>
      </c>
      <c r="C457" s="25" t="s">
        <v>297</v>
      </c>
      <c r="D457" s="25" t="s">
        <v>329</v>
      </c>
      <c r="E457" s="25" t="s">
        <v>99</v>
      </c>
      <c r="F457" s="25" t="s">
        <v>18</v>
      </c>
      <c r="G457" s="19" t="s">
        <v>19</v>
      </c>
      <c r="H457" s="20">
        <v>0</v>
      </c>
      <c r="I457" s="20"/>
      <c r="J457" s="20"/>
      <c r="K457" s="20">
        <v>0</v>
      </c>
      <c r="L457" s="20">
        <v>0</v>
      </c>
      <c r="M457" s="20">
        <v>-0.17</v>
      </c>
      <c r="N457" s="20">
        <v>-0.21</v>
      </c>
      <c r="O457" s="20">
        <v>-0.21</v>
      </c>
      <c r="P457" s="20">
        <v>-0.21</v>
      </c>
      <c r="Q457" s="20">
        <v>0</v>
      </c>
      <c r="R457" s="20">
        <v>0</v>
      </c>
      <c r="S457" s="20">
        <v>0</v>
      </c>
      <c r="T457" s="20">
        <v>0</v>
      </c>
      <c r="U457" s="20">
        <v>0</v>
      </c>
      <c r="V457" s="20">
        <v>0</v>
      </c>
      <c r="W457" s="20">
        <v>-5.5</v>
      </c>
      <c r="X457" s="20">
        <v>-0.66</v>
      </c>
      <c r="Y457" s="20">
        <v>-0.49</v>
      </c>
      <c r="Z457" s="20">
        <v>-7.0000000000000007E-2</v>
      </c>
      <c r="AA457" s="20">
        <v>-2.19</v>
      </c>
      <c r="AB457" s="20">
        <v>-1.22</v>
      </c>
      <c r="AC457" s="20">
        <v>-1.04</v>
      </c>
      <c r="AD457" s="20">
        <v>-0.56000000000000005</v>
      </c>
      <c r="AE457" s="20">
        <v>-0.42</v>
      </c>
      <c r="AF457" s="20">
        <v>-0.38</v>
      </c>
      <c r="AG457" s="20">
        <v>-0.14000000000000001</v>
      </c>
      <c r="AH457" s="20">
        <v>-7.0000000000000007E-2</v>
      </c>
      <c r="AI457" s="20">
        <v>0</v>
      </c>
      <c r="AJ457" s="20">
        <v>0</v>
      </c>
      <c r="AK457" s="20">
        <v>0</v>
      </c>
      <c r="AL457" s="20">
        <v>0</v>
      </c>
      <c r="AM457" s="20">
        <v>-7.0000000000000007E-2</v>
      </c>
      <c r="AN457" s="20">
        <v>0</v>
      </c>
      <c r="AO457" s="20">
        <v>0</v>
      </c>
      <c r="AP457" s="20">
        <v>0</v>
      </c>
      <c r="AQ457" s="20">
        <v>-0.03</v>
      </c>
      <c r="AR457" s="20">
        <v>0</v>
      </c>
      <c r="AS457" s="20">
        <v>0</v>
      </c>
      <c r="AT457" s="20">
        <v>0</v>
      </c>
      <c r="AU457" s="20">
        <v>0</v>
      </c>
      <c r="AV457" s="20">
        <v>0</v>
      </c>
      <c r="AW457" s="20">
        <v>0</v>
      </c>
      <c r="AX457" s="20">
        <v>0</v>
      </c>
      <c r="AY457" s="20">
        <v>0</v>
      </c>
      <c r="AZ457" s="20">
        <v>0</v>
      </c>
      <c r="BA457" s="20">
        <v>0</v>
      </c>
      <c r="BB457" s="20">
        <v>0</v>
      </c>
      <c r="BC457" s="20">
        <v>0</v>
      </c>
      <c r="BD457" s="20">
        <v>0</v>
      </c>
      <c r="BE457" s="20">
        <v>0</v>
      </c>
      <c r="BF457" s="11"/>
      <c r="BG457" s="22"/>
      <c r="BH457" s="11"/>
      <c r="BI457" s="11"/>
      <c r="BJ457" s="11"/>
      <c r="BK457" s="11"/>
      <c r="BL457" s="11"/>
      <c r="BM457" s="11"/>
    </row>
    <row r="458" spans="1:65" x14ac:dyDescent="0.25">
      <c r="A458" s="23" t="s">
        <v>309</v>
      </c>
      <c r="B458" s="29" t="s">
        <v>310</v>
      </c>
      <c r="C458" s="25" t="s">
        <v>297</v>
      </c>
      <c r="D458" s="25" t="s">
        <v>329</v>
      </c>
      <c r="E458" s="25" t="s">
        <v>104</v>
      </c>
      <c r="F458" s="25" t="s">
        <v>18</v>
      </c>
      <c r="G458" s="19" t="s">
        <v>19</v>
      </c>
      <c r="H458" s="20">
        <v>-4695.12</v>
      </c>
      <c r="I458" s="20"/>
      <c r="J458" s="20"/>
      <c r="K458" s="20">
        <v>-4294.29</v>
      </c>
      <c r="L458" s="20">
        <v>-4341.3900000000003</v>
      </c>
      <c r="M458" s="20">
        <v>-4285.84</v>
      </c>
      <c r="N458" s="20">
        <v>-4126.04</v>
      </c>
      <c r="O458" s="20">
        <v>-4309.32</v>
      </c>
      <c r="P458" s="20">
        <v>-4537.2299999999996</v>
      </c>
      <c r="Q458" s="20">
        <v>-5458.61</v>
      </c>
      <c r="R458" s="20">
        <v>-5970.69</v>
      </c>
      <c r="S458" s="20">
        <v>-5326</v>
      </c>
      <c r="T458" s="20">
        <v>-5189.71</v>
      </c>
      <c r="U458" s="20">
        <v>-4917.5</v>
      </c>
      <c r="V458" s="20">
        <v>-4948.99</v>
      </c>
      <c r="W458" s="20">
        <v>-4399.75</v>
      </c>
      <c r="X458" s="20">
        <v>-4561.55</v>
      </c>
      <c r="Y458" s="20">
        <v>-4199.46</v>
      </c>
      <c r="Z458" s="20">
        <v>-4010.01</v>
      </c>
      <c r="AA458" s="20">
        <v>-4077.01</v>
      </c>
      <c r="AB458" s="20">
        <v>-4312.95</v>
      </c>
      <c r="AC458" s="20">
        <v>-4476.6899999999996</v>
      </c>
      <c r="AD458" s="20">
        <v>-4057.57</v>
      </c>
      <c r="AE458" s="20">
        <v>-4093.26</v>
      </c>
      <c r="AF458" s="20">
        <v>-4062.3</v>
      </c>
      <c r="AG458" s="20">
        <v>-3955.34</v>
      </c>
      <c r="AH458" s="20">
        <v>-3337.55</v>
      </c>
      <c r="AI458" s="20">
        <v>-3135.33</v>
      </c>
      <c r="AJ458" s="20">
        <v>-3078.73</v>
      </c>
      <c r="AK458" s="20">
        <v>-2853.84</v>
      </c>
      <c r="AL458" s="20">
        <v>-2844.58</v>
      </c>
      <c r="AM458" s="20">
        <v>-2950.04</v>
      </c>
      <c r="AN458" s="20">
        <v>-2921.7</v>
      </c>
      <c r="AO458" s="20">
        <v>-3136.76</v>
      </c>
      <c r="AP458" s="20">
        <v>-3064.38</v>
      </c>
      <c r="AQ458" s="20">
        <v>-3075.54</v>
      </c>
      <c r="AR458" s="20">
        <v>-3198.56</v>
      </c>
      <c r="AS458" s="20">
        <v>-3110.83</v>
      </c>
      <c r="AT458" s="20">
        <v>-3272.78</v>
      </c>
      <c r="AU458" s="20">
        <v>-3370.01</v>
      </c>
      <c r="AV458" s="20">
        <v>-3369.26</v>
      </c>
      <c r="AW458" s="20">
        <v>-3348.53</v>
      </c>
      <c r="AX458" s="20">
        <v>-3407.12</v>
      </c>
      <c r="AY458" s="20">
        <v>-3355.5</v>
      </c>
      <c r="AZ458" s="20">
        <v>-3425.49</v>
      </c>
      <c r="BA458" s="20">
        <v>-3296.67</v>
      </c>
      <c r="BB458" s="20">
        <v>-3027.58</v>
      </c>
      <c r="BC458" s="20">
        <v>-3022.04</v>
      </c>
      <c r="BD458" s="20">
        <v>-2654.17</v>
      </c>
      <c r="BE458" s="20">
        <v>-2493.37</v>
      </c>
      <c r="BF458" s="11"/>
      <c r="BG458" s="22"/>
      <c r="BH458" s="11"/>
      <c r="BI458" s="11"/>
      <c r="BJ458" s="11"/>
      <c r="BK458" s="11"/>
      <c r="BL458" s="11"/>
      <c r="BM458" s="11"/>
    </row>
    <row r="459" spans="1:65" x14ac:dyDescent="0.25">
      <c r="A459" s="23" t="s">
        <v>325</v>
      </c>
      <c r="B459" s="29" t="s">
        <v>326</v>
      </c>
      <c r="C459" s="25" t="s">
        <v>297</v>
      </c>
      <c r="D459" s="25" t="s">
        <v>329</v>
      </c>
      <c r="E459" s="25" t="s">
        <v>138</v>
      </c>
      <c r="F459" s="25" t="s">
        <v>18</v>
      </c>
      <c r="G459" s="19" t="s">
        <v>19</v>
      </c>
      <c r="H459" s="20">
        <v>-356.4</v>
      </c>
      <c r="I459" s="20"/>
      <c r="J459" s="20"/>
      <c r="K459" s="20">
        <v>-360</v>
      </c>
      <c r="L459" s="20">
        <v>-410.4</v>
      </c>
      <c r="M459" s="20">
        <v>-421.2</v>
      </c>
      <c r="N459" s="20">
        <v>-421.2</v>
      </c>
      <c r="O459" s="20">
        <v>-428.4</v>
      </c>
      <c r="P459" s="20">
        <v>-478.8</v>
      </c>
      <c r="Q459" s="20">
        <v>-482.4</v>
      </c>
      <c r="R459" s="20">
        <v>-482.4</v>
      </c>
      <c r="S459" s="20">
        <v>-475.2</v>
      </c>
      <c r="T459" s="20">
        <v>-468</v>
      </c>
      <c r="U459" s="20">
        <v>-493.2</v>
      </c>
      <c r="V459" s="20">
        <v>-496.8</v>
      </c>
      <c r="W459" s="20">
        <v>-540</v>
      </c>
      <c r="X459" s="20">
        <v>-568.79999999999995</v>
      </c>
      <c r="Y459" s="20">
        <v>-738</v>
      </c>
      <c r="Z459" s="20">
        <v>-735.84</v>
      </c>
      <c r="AA459" s="20">
        <v>-716.76</v>
      </c>
      <c r="AB459" s="20">
        <v>-701.28</v>
      </c>
      <c r="AC459" s="20">
        <v>-761.4</v>
      </c>
      <c r="AD459" s="20">
        <v>-815.04</v>
      </c>
      <c r="AE459" s="20">
        <v>-853.56</v>
      </c>
      <c r="AF459" s="20">
        <v>-923.4</v>
      </c>
      <c r="AG459" s="20">
        <v>-1015.56</v>
      </c>
      <c r="AH459" s="20">
        <v>-1169.6400000000001</v>
      </c>
      <c r="AI459" s="20">
        <v>-1226.1600000000001</v>
      </c>
      <c r="AJ459" s="20">
        <v>-1252.8</v>
      </c>
      <c r="AK459" s="20">
        <v>-1252.44</v>
      </c>
      <c r="AL459" s="20">
        <v>-1311.84</v>
      </c>
      <c r="AM459" s="20">
        <v>-1269.72</v>
      </c>
      <c r="AN459" s="20">
        <v>-1333.08</v>
      </c>
      <c r="AO459" s="20">
        <v>-1350.72</v>
      </c>
      <c r="AP459" s="20">
        <v>-1352.52</v>
      </c>
      <c r="AQ459" s="20">
        <v>-1281.5999999999999</v>
      </c>
      <c r="AR459" s="20">
        <v>-1360.44</v>
      </c>
      <c r="AS459" s="20">
        <v>-1422</v>
      </c>
      <c r="AT459" s="20">
        <v>-1455.12</v>
      </c>
      <c r="AU459" s="20">
        <v>-1428.84</v>
      </c>
      <c r="AV459" s="20">
        <v>-1387.44</v>
      </c>
      <c r="AW459" s="20">
        <v>-1390.68</v>
      </c>
      <c r="AX459" s="20">
        <v>-1387.44</v>
      </c>
      <c r="AY459" s="20">
        <v>-1429.2</v>
      </c>
      <c r="AZ459" s="20">
        <v>-1501.2</v>
      </c>
      <c r="BA459" s="20">
        <v>-1465.43</v>
      </c>
      <c r="BB459" s="20">
        <v>-1451.06</v>
      </c>
      <c r="BC459" s="20">
        <v>-1482.64</v>
      </c>
      <c r="BD459" s="20">
        <v>-1526.12</v>
      </c>
      <c r="BE459" s="20">
        <v>-1630.22</v>
      </c>
      <c r="BF459" s="11"/>
      <c r="BG459" s="22"/>
      <c r="BH459" s="11"/>
      <c r="BI459" s="11"/>
      <c r="BJ459" s="11"/>
      <c r="BK459" s="11"/>
      <c r="BL459" s="11"/>
      <c r="BM459" s="11"/>
    </row>
    <row r="460" spans="1:65" x14ac:dyDescent="0.25">
      <c r="A460" s="16" t="s">
        <v>330</v>
      </c>
      <c r="B460" s="56" t="s">
        <v>331</v>
      </c>
      <c r="C460" s="18"/>
      <c r="D460" s="18"/>
      <c r="E460" s="18"/>
      <c r="F460" s="18"/>
      <c r="G460" s="19"/>
      <c r="H460" s="20" t="s">
        <v>76</v>
      </c>
      <c r="I460" s="20"/>
      <c r="J460" s="20"/>
      <c r="K460" s="20" t="s">
        <v>76</v>
      </c>
      <c r="L460" s="20" t="s">
        <v>76</v>
      </c>
      <c r="M460" s="20" t="s">
        <v>76</v>
      </c>
      <c r="N460" s="20" t="s">
        <v>76</v>
      </c>
      <c r="O460" s="20" t="s">
        <v>76</v>
      </c>
      <c r="P460" s="20" t="s">
        <v>76</v>
      </c>
      <c r="Q460" s="20" t="s">
        <v>76</v>
      </c>
      <c r="R460" s="20" t="s">
        <v>76</v>
      </c>
      <c r="S460" s="20" t="s">
        <v>76</v>
      </c>
      <c r="T460" s="20" t="s">
        <v>76</v>
      </c>
      <c r="U460" s="20" t="s">
        <v>76</v>
      </c>
      <c r="V460" s="20" t="s">
        <v>76</v>
      </c>
      <c r="W460" s="20" t="s">
        <v>76</v>
      </c>
      <c r="X460" s="20" t="s">
        <v>76</v>
      </c>
      <c r="Y460" s="20" t="s">
        <v>76</v>
      </c>
      <c r="Z460" s="20">
        <v>6344.44</v>
      </c>
      <c r="AA460" s="20">
        <v>7633.8</v>
      </c>
      <c r="AB460" s="20">
        <v>6920.58</v>
      </c>
      <c r="AC460" s="20">
        <v>7639.16</v>
      </c>
      <c r="AD460" s="20">
        <v>7189.64</v>
      </c>
      <c r="AE460" s="20">
        <v>7625.07</v>
      </c>
      <c r="AF460" s="20">
        <v>7925.86</v>
      </c>
      <c r="AG460" s="20">
        <v>6851.59</v>
      </c>
      <c r="AH460" s="20">
        <v>5457.24</v>
      </c>
      <c r="AI460" s="20">
        <v>4844.82</v>
      </c>
      <c r="AJ460" s="20">
        <v>6857.27</v>
      </c>
      <c r="AK460" s="20">
        <v>7121.35</v>
      </c>
      <c r="AL460" s="20">
        <v>7919.46</v>
      </c>
      <c r="AM460" s="20">
        <v>7832.92</v>
      </c>
      <c r="AN460" s="20">
        <v>6929.41</v>
      </c>
      <c r="AO460" s="20">
        <v>8026.03</v>
      </c>
      <c r="AP460" s="20">
        <v>7268.07</v>
      </c>
      <c r="AQ460" s="20">
        <v>6330.2</v>
      </c>
      <c r="AR460" s="20">
        <v>8113.04</v>
      </c>
      <c r="AS460" s="20">
        <v>7534.51</v>
      </c>
      <c r="AT460" s="20">
        <v>6533.05</v>
      </c>
      <c r="AU460" s="20">
        <v>6385.47</v>
      </c>
      <c r="AV460" s="20">
        <v>6218.85</v>
      </c>
      <c r="AW460" s="20">
        <v>6292.97</v>
      </c>
      <c r="AX460" s="20">
        <v>5023.92</v>
      </c>
      <c r="AY460" s="20">
        <v>4210.55</v>
      </c>
      <c r="AZ460" s="20">
        <v>4944.43</v>
      </c>
      <c r="BA460" s="20">
        <v>4782.21</v>
      </c>
      <c r="BB460" s="20">
        <v>4936.51</v>
      </c>
      <c r="BC460" s="20">
        <v>5163.76</v>
      </c>
      <c r="BD460" s="20">
        <v>4989.0200000000004</v>
      </c>
      <c r="BE460" s="20">
        <v>5844.73</v>
      </c>
      <c r="BF460" s="11"/>
      <c r="BG460" s="57"/>
      <c r="BH460" s="11"/>
      <c r="BI460" s="11"/>
      <c r="BJ460" s="11"/>
      <c r="BK460" s="11"/>
      <c r="BL460" s="11"/>
      <c r="BM460" s="11"/>
    </row>
    <row r="461" spans="1:65" x14ac:dyDescent="0.25">
      <c r="A461" s="23" t="s">
        <v>313</v>
      </c>
      <c r="B461" s="29" t="s">
        <v>313</v>
      </c>
      <c r="C461" s="25" t="s">
        <v>297</v>
      </c>
      <c r="D461" s="25" t="s">
        <v>332</v>
      </c>
      <c r="E461" s="25" t="s">
        <v>85</v>
      </c>
      <c r="F461" s="25" t="s">
        <v>18</v>
      </c>
      <c r="G461" s="19" t="s">
        <v>19</v>
      </c>
      <c r="H461" s="20">
        <v>0</v>
      </c>
      <c r="I461" s="20"/>
      <c r="J461" s="20"/>
      <c r="K461" s="20">
        <v>0</v>
      </c>
      <c r="L461" s="20">
        <v>0</v>
      </c>
      <c r="M461" s="20">
        <v>0</v>
      </c>
      <c r="N461" s="20">
        <v>0</v>
      </c>
      <c r="O461" s="20">
        <v>0</v>
      </c>
      <c r="P461" s="20">
        <v>0</v>
      </c>
      <c r="Q461" s="20">
        <v>0</v>
      </c>
      <c r="R461" s="20">
        <v>-3.71</v>
      </c>
      <c r="S461" s="20">
        <v>-3.28</v>
      </c>
      <c r="T461" s="20">
        <v>0</v>
      </c>
      <c r="U461" s="20">
        <v>-3.19</v>
      </c>
      <c r="V461" s="20">
        <v>-1.1499999999999999</v>
      </c>
      <c r="W461" s="20">
        <v>-2.67</v>
      </c>
      <c r="X461" s="20">
        <v>0</v>
      </c>
      <c r="Y461" s="20">
        <v>-1.93</v>
      </c>
      <c r="Z461" s="20">
        <v>-1.79</v>
      </c>
      <c r="AA461" s="20">
        <v>-1.7</v>
      </c>
      <c r="AB461" s="20">
        <v>-3.13</v>
      </c>
      <c r="AC461" s="20">
        <v>-15.73</v>
      </c>
      <c r="AD461" s="20">
        <v>-1.43</v>
      </c>
      <c r="AE461" s="20">
        <v>-2.2999999999999998</v>
      </c>
      <c r="AF461" s="20">
        <v>-1.1499999999999999</v>
      </c>
      <c r="AG461" s="20">
        <v>-1.52</v>
      </c>
      <c r="AH461" s="20">
        <v>-2.71</v>
      </c>
      <c r="AI461" s="20">
        <v>-0.78</v>
      </c>
      <c r="AJ461" s="20">
        <v>-0.14000000000000001</v>
      </c>
      <c r="AK461" s="20">
        <v>0</v>
      </c>
      <c r="AL461" s="20">
        <v>0</v>
      </c>
      <c r="AM461" s="20">
        <v>-0.23</v>
      </c>
      <c r="AN461" s="20">
        <v>-0.05</v>
      </c>
      <c r="AO461" s="20">
        <v>-0.09</v>
      </c>
      <c r="AP461" s="20">
        <v>-0.18</v>
      </c>
      <c r="AQ461" s="20">
        <v>-0.09</v>
      </c>
      <c r="AR461" s="20">
        <v>0</v>
      </c>
      <c r="AS461" s="20">
        <v>0</v>
      </c>
      <c r="AT461" s="20">
        <v>0</v>
      </c>
      <c r="AU461" s="20">
        <v>0</v>
      </c>
      <c r="AV461" s="20">
        <v>0</v>
      </c>
      <c r="AW461" s="20">
        <v>0</v>
      </c>
      <c r="AX461" s="20">
        <v>0</v>
      </c>
      <c r="AY461" s="20">
        <v>0</v>
      </c>
      <c r="AZ461" s="20">
        <v>0</v>
      </c>
      <c r="BA461" s="20">
        <v>0</v>
      </c>
      <c r="BB461" s="20">
        <v>0</v>
      </c>
      <c r="BC461" s="20">
        <v>0</v>
      </c>
      <c r="BD461" s="20">
        <v>0</v>
      </c>
      <c r="BE461" s="20">
        <v>0</v>
      </c>
      <c r="BF461" s="11"/>
      <c r="BG461" s="22"/>
      <c r="BH461" s="11"/>
      <c r="BI461" s="11"/>
      <c r="BJ461" s="11"/>
      <c r="BK461" s="11"/>
      <c r="BL461" s="11"/>
      <c r="BM461" s="11"/>
    </row>
    <row r="462" spans="1:65" x14ac:dyDescent="0.25">
      <c r="A462" s="23" t="s">
        <v>315</v>
      </c>
      <c r="B462" s="29" t="s">
        <v>316</v>
      </c>
      <c r="C462" s="25" t="s">
        <v>297</v>
      </c>
      <c r="D462" s="25" t="s">
        <v>332</v>
      </c>
      <c r="E462" s="25" t="s">
        <v>99</v>
      </c>
      <c r="F462" s="25" t="s">
        <v>18</v>
      </c>
      <c r="G462" s="19" t="s">
        <v>19</v>
      </c>
      <c r="H462" s="20">
        <v>0</v>
      </c>
      <c r="I462" s="20"/>
      <c r="J462" s="20"/>
      <c r="K462" s="20">
        <v>-0.1</v>
      </c>
      <c r="L462" s="20">
        <v>-7.0000000000000007E-2</v>
      </c>
      <c r="M462" s="20">
        <v>-7.0000000000000007E-2</v>
      </c>
      <c r="N462" s="20">
        <v>-7.0000000000000007E-2</v>
      </c>
      <c r="O462" s="20">
        <v>-7.0000000000000007E-2</v>
      </c>
      <c r="P462" s="20">
        <v>-0.35</v>
      </c>
      <c r="Q462" s="20">
        <v>-0.21</v>
      </c>
      <c r="R462" s="20">
        <v>-1.1499999999999999</v>
      </c>
      <c r="S462" s="20">
        <v>-0.63</v>
      </c>
      <c r="T462" s="20">
        <v>-4.1399999999999997</v>
      </c>
      <c r="U462" s="20">
        <v>-4.66</v>
      </c>
      <c r="V462" s="20">
        <v>0</v>
      </c>
      <c r="W462" s="20">
        <v>-5.12</v>
      </c>
      <c r="X462" s="20">
        <v>-2.71</v>
      </c>
      <c r="Y462" s="20">
        <v>-1.43</v>
      </c>
      <c r="Z462" s="20">
        <v>-0.45</v>
      </c>
      <c r="AA462" s="20">
        <v>-2.02</v>
      </c>
      <c r="AB462" s="20">
        <v>-0.9</v>
      </c>
      <c r="AC462" s="20">
        <v>-0.84</v>
      </c>
      <c r="AD462" s="20">
        <v>-1.04</v>
      </c>
      <c r="AE462" s="20">
        <v>-0.77</v>
      </c>
      <c r="AF462" s="20">
        <v>-0.59</v>
      </c>
      <c r="AG462" s="20">
        <v>-0.28000000000000003</v>
      </c>
      <c r="AH462" s="20">
        <v>-1.1499999999999999</v>
      </c>
      <c r="AI462" s="20">
        <v>-0.38</v>
      </c>
      <c r="AJ462" s="20">
        <v>-0.63</v>
      </c>
      <c r="AK462" s="20">
        <v>-0.52</v>
      </c>
      <c r="AL462" s="20">
        <v>-0.7</v>
      </c>
      <c r="AM462" s="20">
        <v>-1.08</v>
      </c>
      <c r="AN462" s="20">
        <v>-0.94</v>
      </c>
      <c r="AO462" s="20">
        <v>-0.7</v>
      </c>
      <c r="AP462" s="20">
        <v>-0.1</v>
      </c>
      <c r="AQ462" s="20">
        <v>0</v>
      </c>
      <c r="AR462" s="20">
        <v>0</v>
      </c>
      <c r="AS462" s="20">
        <v>0</v>
      </c>
      <c r="AT462" s="20">
        <v>0</v>
      </c>
      <c r="AU462" s="20">
        <v>0</v>
      </c>
      <c r="AV462" s="20">
        <v>0</v>
      </c>
      <c r="AW462" s="20">
        <v>0</v>
      </c>
      <c r="AX462" s="20">
        <v>0</v>
      </c>
      <c r="AY462" s="20">
        <v>0</v>
      </c>
      <c r="AZ462" s="20">
        <v>0</v>
      </c>
      <c r="BA462" s="20">
        <v>0</v>
      </c>
      <c r="BB462" s="20">
        <v>0</v>
      </c>
      <c r="BC462" s="20">
        <v>0</v>
      </c>
      <c r="BD462" s="20">
        <v>0</v>
      </c>
      <c r="BE462" s="20">
        <v>0</v>
      </c>
      <c r="BF462" s="11"/>
      <c r="BG462" s="22"/>
      <c r="BH462" s="11"/>
      <c r="BI462" s="11"/>
      <c r="BJ462" s="11"/>
      <c r="BK462" s="11"/>
      <c r="BL462" s="11"/>
      <c r="BM462" s="11"/>
    </row>
    <row r="463" spans="1:65" x14ac:dyDescent="0.25">
      <c r="A463" s="23" t="s">
        <v>309</v>
      </c>
      <c r="B463" s="29" t="s">
        <v>310</v>
      </c>
      <c r="C463" s="25" t="s">
        <v>297</v>
      </c>
      <c r="D463" s="25" t="s">
        <v>332</v>
      </c>
      <c r="E463" s="25" t="s">
        <v>104</v>
      </c>
      <c r="F463" s="25" t="s">
        <v>18</v>
      </c>
      <c r="G463" s="19" t="s">
        <v>19</v>
      </c>
      <c r="H463" s="20">
        <v>-5548.78</v>
      </c>
      <c r="I463" s="20"/>
      <c r="J463" s="20"/>
      <c r="K463" s="20">
        <v>-5086.7700000000004</v>
      </c>
      <c r="L463" s="20">
        <v>-4848.99</v>
      </c>
      <c r="M463" s="20">
        <v>-4361.95</v>
      </c>
      <c r="N463" s="20">
        <v>-5390.92</v>
      </c>
      <c r="O463" s="20">
        <v>-3982.14</v>
      </c>
      <c r="P463" s="20">
        <v>-3797.2</v>
      </c>
      <c r="Q463" s="20">
        <v>-3022.49</v>
      </c>
      <c r="R463" s="20">
        <v>-3409.11</v>
      </c>
      <c r="S463" s="20">
        <v>-3669.66</v>
      </c>
      <c r="T463" s="20">
        <v>-3091.18</v>
      </c>
      <c r="U463" s="20">
        <v>-3073.96</v>
      </c>
      <c r="V463" s="20">
        <v>-3044.91</v>
      </c>
      <c r="W463" s="20">
        <v>-3032.21</v>
      </c>
      <c r="X463" s="20">
        <v>-3229.91</v>
      </c>
      <c r="Y463" s="20">
        <v>-2669.05</v>
      </c>
      <c r="Z463" s="20">
        <v>-2782.39</v>
      </c>
      <c r="AA463" s="20">
        <v>-3313.34</v>
      </c>
      <c r="AB463" s="20">
        <v>-3501.29</v>
      </c>
      <c r="AC463" s="20">
        <v>-4971.3</v>
      </c>
      <c r="AD463" s="20">
        <v>-5034.58</v>
      </c>
      <c r="AE463" s="20">
        <v>-6049.07</v>
      </c>
      <c r="AF463" s="20">
        <v>-6764.45</v>
      </c>
      <c r="AG463" s="20">
        <v>-5899.32</v>
      </c>
      <c r="AH463" s="20">
        <v>-4113.3100000000004</v>
      </c>
      <c r="AI463" s="20">
        <v>-3408.75</v>
      </c>
      <c r="AJ463" s="20">
        <v>-5347.7</v>
      </c>
      <c r="AK463" s="20">
        <v>-5607.67</v>
      </c>
      <c r="AL463" s="20">
        <v>-5854.52</v>
      </c>
      <c r="AM463" s="20">
        <v>-6008.79</v>
      </c>
      <c r="AN463" s="20">
        <v>-5258.93</v>
      </c>
      <c r="AO463" s="20">
        <v>-6645.91</v>
      </c>
      <c r="AP463" s="20">
        <v>-5986.33</v>
      </c>
      <c r="AQ463" s="20">
        <v>-5232.96</v>
      </c>
      <c r="AR463" s="20">
        <v>-6953.62</v>
      </c>
      <c r="AS463" s="20">
        <v>-6489.27</v>
      </c>
      <c r="AT463" s="20">
        <v>-5664.85</v>
      </c>
      <c r="AU463" s="20">
        <v>-5653.69</v>
      </c>
      <c r="AV463" s="20">
        <v>-5595.16</v>
      </c>
      <c r="AW463" s="20">
        <v>-5517.93</v>
      </c>
      <c r="AX463" s="20">
        <v>-4478.2700000000004</v>
      </c>
      <c r="AY463" s="20">
        <v>-4100.5200000000004</v>
      </c>
      <c r="AZ463" s="20">
        <v>-4896.29</v>
      </c>
      <c r="BA463" s="20">
        <v>-4714.05</v>
      </c>
      <c r="BB463" s="20">
        <v>-4886.38</v>
      </c>
      <c r="BC463" s="20">
        <v>-4882.34</v>
      </c>
      <c r="BD463" s="20">
        <v>-4481.6099999999997</v>
      </c>
      <c r="BE463" s="20">
        <v>-4922.0600000000004</v>
      </c>
      <c r="BF463" s="11"/>
      <c r="BG463" s="22"/>
      <c r="BH463" s="11"/>
      <c r="BI463" s="11"/>
      <c r="BJ463" s="11"/>
      <c r="BK463" s="11"/>
      <c r="BL463" s="11"/>
      <c r="BM463" s="11"/>
    </row>
    <row r="464" spans="1:65" x14ac:dyDescent="0.25">
      <c r="A464" s="23" t="s">
        <v>317</v>
      </c>
      <c r="B464" s="29" t="s">
        <v>318</v>
      </c>
      <c r="C464" s="25" t="s">
        <v>297</v>
      </c>
      <c r="D464" s="25" t="s">
        <v>332</v>
      </c>
      <c r="E464" s="25" t="s">
        <v>107</v>
      </c>
      <c r="F464" s="25" t="s">
        <v>18</v>
      </c>
      <c r="G464" s="19" t="s">
        <v>19</v>
      </c>
      <c r="H464" s="20">
        <v>-2342.62</v>
      </c>
      <c r="I464" s="20"/>
      <c r="J464" s="20"/>
      <c r="K464" s="20">
        <v>-1775.56</v>
      </c>
      <c r="L464" s="20">
        <v>-1987.21</v>
      </c>
      <c r="M464" s="20">
        <v>-1701.14</v>
      </c>
      <c r="N464" s="20">
        <v>-1854.52</v>
      </c>
      <c r="O464" s="20">
        <v>-1715.26</v>
      </c>
      <c r="P464" s="20">
        <v>-1790.69</v>
      </c>
      <c r="Q464" s="20">
        <v>-1646.58</v>
      </c>
      <c r="R464" s="20">
        <v>-2687.77</v>
      </c>
      <c r="S464" s="20">
        <v>-1884.82</v>
      </c>
      <c r="T464" s="20">
        <v>-1391.17</v>
      </c>
      <c r="U464" s="20">
        <v>-2513.73</v>
      </c>
      <c r="V464" s="20">
        <v>-3419.17</v>
      </c>
      <c r="W464" s="20">
        <v>-3840.22</v>
      </c>
      <c r="X464" s="20">
        <v>-2727.2</v>
      </c>
      <c r="Y464" s="20">
        <v>-3977.54</v>
      </c>
      <c r="Z464" s="20">
        <v>-3559.81</v>
      </c>
      <c r="AA464" s="20">
        <v>-4316.74</v>
      </c>
      <c r="AB464" s="20">
        <v>-3415.25</v>
      </c>
      <c r="AC464" s="20">
        <v>-2651.29</v>
      </c>
      <c r="AD464" s="20">
        <v>-2152.59</v>
      </c>
      <c r="AE464" s="20">
        <v>-1572.93</v>
      </c>
      <c r="AF464" s="20">
        <v>-1159.67</v>
      </c>
      <c r="AG464" s="20">
        <v>-950.48</v>
      </c>
      <c r="AH464" s="20">
        <v>-1340.07</v>
      </c>
      <c r="AI464" s="20">
        <v>-1434.9</v>
      </c>
      <c r="AJ464" s="20">
        <v>-1508.81</v>
      </c>
      <c r="AK464" s="20">
        <v>-1513.16</v>
      </c>
      <c r="AL464" s="20">
        <v>-2064.25</v>
      </c>
      <c r="AM464" s="20">
        <v>-1822.83</v>
      </c>
      <c r="AN464" s="20">
        <v>-1669.5</v>
      </c>
      <c r="AO464" s="20">
        <v>-1379.34</v>
      </c>
      <c r="AP464" s="20">
        <v>-1281.45</v>
      </c>
      <c r="AQ464" s="20">
        <v>-1097.1400000000001</v>
      </c>
      <c r="AR464" s="20">
        <v>-1159.42</v>
      </c>
      <c r="AS464" s="20">
        <v>-1045.23</v>
      </c>
      <c r="AT464" s="20">
        <v>-868.2</v>
      </c>
      <c r="AU464" s="20">
        <v>-731.78</v>
      </c>
      <c r="AV464" s="20">
        <v>-623.69000000000005</v>
      </c>
      <c r="AW464" s="20">
        <v>-775.03</v>
      </c>
      <c r="AX464" s="20">
        <v>-545.64</v>
      </c>
      <c r="AY464" s="20">
        <v>-39.19</v>
      </c>
      <c r="AZ464" s="20">
        <v>-2.36</v>
      </c>
      <c r="BA464" s="20">
        <v>0</v>
      </c>
      <c r="BB464" s="20">
        <v>-4.55</v>
      </c>
      <c r="BC464" s="20">
        <v>-204.23</v>
      </c>
      <c r="BD464" s="20">
        <v>-430.4</v>
      </c>
      <c r="BE464" s="20">
        <v>-838.84</v>
      </c>
      <c r="BF464" s="28"/>
      <c r="BG464" s="22"/>
      <c r="BH464" s="26"/>
      <c r="BI464" s="26"/>
      <c r="BJ464" s="26"/>
      <c r="BK464" s="26"/>
      <c r="BL464" s="26"/>
      <c r="BM464" s="26"/>
    </row>
    <row r="465" spans="1:65" x14ac:dyDescent="0.25">
      <c r="A465" s="23" t="s">
        <v>333</v>
      </c>
      <c r="B465" s="23" t="s">
        <v>333</v>
      </c>
      <c r="C465" s="25" t="s">
        <v>297</v>
      </c>
      <c r="D465" s="25" t="s">
        <v>332</v>
      </c>
      <c r="E465" s="25" t="s">
        <v>122</v>
      </c>
      <c r="F465" s="25" t="s">
        <v>18</v>
      </c>
      <c r="G465" s="34" t="s">
        <v>19</v>
      </c>
      <c r="H465" s="20" t="s">
        <v>76</v>
      </c>
      <c r="I465" s="20"/>
      <c r="J465" s="20"/>
      <c r="K465" s="20" t="s">
        <v>76</v>
      </c>
      <c r="L465" s="20" t="s">
        <v>76</v>
      </c>
      <c r="M465" s="20" t="s">
        <v>76</v>
      </c>
      <c r="N465" s="20" t="s">
        <v>76</v>
      </c>
      <c r="O465" s="20" t="s">
        <v>76</v>
      </c>
      <c r="P465" s="20" t="s">
        <v>76</v>
      </c>
      <c r="Q465" s="20" t="s">
        <v>76</v>
      </c>
      <c r="R465" s="20" t="s">
        <v>76</v>
      </c>
      <c r="S465" s="20" t="s">
        <v>76</v>
      </c>
      <c r="T465" s="20" t="s">
        <v>76</v>
      </c>
      <c r="U465" s="20" t="s">
        <v>76</v>
      </c>
      <c r="V465" s="20" t="s">
        <v>76</v>
      </c>
      <c r="W465" s="20" t="s">
        <v>76</v>
      </c>
      <c r="X465" s="20" t="s">
        <v>76</v>
      </c>
      <c r="Y465" s="20" t="s">
        <v>76</v>
      </c>
      <c r="Z465" s="20" t="s">
        <v>76</v>
      </c>
      <c r="AA465" s="20" t="s">
        <v>76</v>
      </c>
      <c r="AB465" s="20" t="s">
        <v>76</v>
      </c>
      <c r="AC465" s="20" t="s">
        <v>76</v>
      </c>
      <c r="AD465" s="20" t="s">
        <v>76</v>
      </c>
      <c r="AE465" s="20" t="s">
        <v>76</v>
      </c>
      <c r="AF465" s="20" t="s">
        <v>76</v>
      </c>
      <c r="AG465" s="20" t="s">
        <v>76</v>
      </c>
      <c r="AH465" s="20" t="s">
        <v>76</v>
      </c>
      <c r="AI465" s="20" t="s">
        <v>76</v>
      </c>
      <c r="AJ465" s="20" t="s">
        <v>76</v>
      </c>
      <c r="AK465" s="20" t="s">
        <v>76</v>
      </c>
      <c r="AL465" s="20" t="s">
        <v>76</v>
      </c>
      <c r="AM465" s="20" t="s">
        <v>76</v>
      </c>
      <c r="AN465" s="20" t="s">
        <v>76</v>
      </c>
      <c r="AO465" s="20" t="s">
        <v>76</v>
      </c>
      <c r="AP465" s="20" t="s">
        <v>76</v>
      </c>
      <c r="AQ465" s="20" t="s">
        <v>76</v>
      </c>
      <c r="AR465" s="20" t="s">
        <v>76</v>
      </c>
      <c r="AS465" s="20" t="s">
        <v>76</v>
      </c>
      <c r="AT465" s="20" t="s">
        <v>76</v>
      </c>
      <c r="AU465" s="20" t="s">
        <v>76</v>
      </c>
      <c r="AV465" s="20" t="s">
        <v>76</v>
      </c>
      <c r="AW465" s="20" t="s">
        <v>76</v>
      </c>
      <c r="AX465" s="20" t="s">
        <v>76</v>
      </c>
      <c r="AY465" s="20">
        <v>-70.84</v>
      </c>
      <c r="AZ465" s="20">
        <v>-45.79</v>
      </c>
      <c r="BA465" s="20">
        <v>-68.150000000000006</v>
      </c>
      <c r="BB465" s="20">
        <v>-45.57</v>
      </c>
      <c r="BC465" s="20">
        <v>-77.2</v>
      </c>
      <c r="BD465" s="20">
        <v>-77.010000000000005</v>
      </c>
      <c r="BE465" s="20">
        <v>-83.83</v>
      </c>
      <c r="BF465" s="28"/>
      <c r="BG465" s="22"/>
      <c r="BH465" s="26"/>
      <c r="BI465" s="26"/>
      <c r="BJ465" s="26"/>
      <c r="BK465" s="26"/>
      <c r="BL465" s="26"/>
      <c r="BM465" s="26"/>
    </row>
    <row r="466" spans="1:65" x14ac:dyDescent="0.25">
      <c r="A466" s="16" t="s">
        <v>334</v>
      </c>
      <c r="B466" s="56" t="s">
        <v>335</v>
      </c>
      <c r="C466" s="18"/>
      <c r="D466" s="18"/>
      <c r="E466" s="18"/>
      <c r="F466" s="18"/>
      <c r="G466" s="19"/>
      <c r="H466" s="20">
        <v>768</v>
      </c>
      <c r="I466" s="20"/>
      <c r="J466" s="20"/>
      <c r="K466" s="20">
        <v>898.09</v>
      </c>
      <c r="L466" s="20">
        <v>1051.96</v>
      </c>
      <c r="M466" s="20">
        <v>1214.02</v>
      </c>
      <c r="N466" s="20">
        <v>1386.46</v>
      </c>
      <c r="O466" s="20">
        <v>1555.68</v>
      </c>
      <c r="P466" s="20">
        <v>1727.62</v>
      </c>
      <c r="Q466" s="20">
        <v>1876.76</v>
      </c>
      <c r="R466" s="20">
        <v>2025.33</v>
      </c>
      <c r="S466" s="20">
        <v>2190.29</v>
      </c>
      <c r="T466" s="20">
        <v>2355.31</v>
      </c>
      <c r="U466" s="20">
        <v>2534.92</v>
      </c>
      <c r="V466" s="20">
        <v>2721.9</v>
      </c>
      <c r="W466" s="20">
        <v>2944.4</v>
      </c>
      <c r="X466" s="20">
        <v>3172.45</v>
      </c>
      <c r="Y466" s="20">
        <v>3222.59</v>
      </c>
      <c r="Z466" s="20">
        <v>2855.55</v>
      </c>
      <c r="AA466" s="20">
        <v>2656.92</v>
      </c>
      <c r="AB466" s="20">
        <v>2591.5300000000002</v>
      </c>
      <c r="AC466" s="20">
        <v>2529.0700000000002</v>
      </c>
      <c r="AD466" s="20">
        <v>2616.6799999999998</v>
      </c>
      <c r="AE466" s="20">
        <v>2715.01</v>
      </c>
      <c r="AF466" s="20">
        <v>2917.68</v>
      </c>
      <c r="AG466" s="20">
        <v>2915.49</v>
      </c>
      <c r="AH466" s="20">
        <v>2611.7600000000002</v>
      </c>
      <c r="AI466" s="20">
        <v>2318.56</v>
      </c>
      <c r="AJ466" s="20">
        <v>1980.73</v>
      </c>
      <c r="AK466" s="20">
        <v>2017.29</v>
      </c>
      <c r="AL466" s="20">
        <v>1639.34</v>
      </c>
      <c r="AM466" s="20">
        <v>1623.64</v>
      </c>
      <c r="AN466" s="20">
        <v>1357.31</v>
      </c>
      <c r="AO466" s="20">
        <v>1448.73</v>
      </c>
      <c r="AP466" s="20">
        <v>1516.49</v>
      </c>
      <c r="AQ466" s="20">
        <v>1800.36</v>
      </c>
      <c r="AR466" s="20">
        <v>1878.84</v>
      </c>
      <c r="AS466" s="20">
        <v>1858.92</v>
      </c>
      <c r="AT466" s="20">
        <v>1999.99</v>
      </c>
      <c r="AU466" s="20">
        <v>1903.03</v>
      </c>
      <c r="AV466" s="20">
        <v>1627.88</v>
      </c>
      <c r="AW466" s="20">
        <v>1593.24</v>
      </c>
      <c r="AX466" s="20">
        <v>1516.55</v>
      </c>
      <c r="AY466" s="20">
        <v>1414.63</v>
      </c>
      <c r="AZ466" s="20">
        <v>1468.28</v>
      </c>
      <c r="BA466" s="20">
        <v>1401.47</v>
      </c>
      <c r="BB466" s="20">
        <v>1326.46</v>
      </c>
      <c r="BC466" s="20">
        <v>1330.64</v>
      </c>
      <c r="BD466" s="20">
        <v>714.42</v>
      </c>
      <c r="BE466" s="20">
        <v>765.29</v>
      </c>
      <c r="BF466" s="11"/>
      <c r="BG466" s="57"/>
      <c r="BH466" s="11"/>
      <c r="BI466" s="11"/>
      <c r="BJ466" s="11"/>
      <c r="BK466" s="11"/>
      <c r="BL466" s="11"/>
      <c r="BM466" s="11"/>
    </row>
    <row r="467" spans="1:65" x14ac:dyDescent="0.25">
      <c r="A467" s="23" t="s">
        <v>313</v>
      </c>
      <c r="B467" s="29" t="s">
        <v>313</v>
      </c>
      <c r="C467" s="25" t="s">
        <v>297</v>
      </c>
      <c r="D467" s="25" t="s">
        <v>336</v>
      </c>
      <c r="E467" s="25" t="s">
        <v>85</v>
      </c>
      <c r="F467" s="25" t="s">
        <v>18</v>
      </c>
      <c r="G467" s="19" t="s">
        <v>19</v>
      </c>
      <c r="H467" s="20">
        <v>0</v>
      </c>
      <c r="I467" s="20"/>
      <c r="J467" s="20"/>
      <c r="K467" s="20">
        <v>0</v>
      </c>
      <c r="L467" s="20">
        <v>0</v>
      </c>
      <c r="M467" s="20">
        <v>0</v>
      </c>
      <c r="N467" s="20">
        <v>0</v>
      </c>
      <c r="O467" s="20">
        <v>-0.42</v>
      </c>
      <c r="P467" s="20">
        <v>-0.52</v>
      </c>
      <c r="Q467" s="20">
        <v>0</v>
      </c>
      <c r="R467" s="20">
        <v>0</v>
      </c>
      <c r="S467" s="20">
        <v>0</v>
      </c>
      <c r="T467" s="20">
        <v>0</v>
      </c>
      <c r="U467" s="20">
        <v>0</v>
      </c>
      <c r="V467" s="20">
        <v>0</v>
      </c>
      <c r="W467" s="20">
        <v>0</v>
      </c>
      <c r="X467" s="20">
        <v>0</v>
      </c>
      <c r="Y467" s="20">
        <v>0</v>
      </c>
      <c r="Z467" s="20">
        <v>0</v>
      </c>
      <c r="AA467" s="20">
        <v>0</v>
      </c>
      <c r="AB467" s="20">
        <v>0</v>
      </c>
      <c r="AC467" s="20">
        <v>0</v>
      </c>
      <c r="AD467" s="20">
        <v>0</v>
      </c>
      <c r="AE467" s="20">
        <v>0</v>
      </c>
      <c r="AF467" s="20">
        <v>0</v>
      </c>
      <c r="AG467" s="20">
        <v>0</v>
      </c>
      <c r="AH467" s="20">
        <v>0</v>
      </c>
      <c r="AI467" s="20">
        <v>0</v>
      </c>
      <c r="AJ467" s="20">
        <v>0</v>
      </c>
      <c r="AK467" s="20">
        <v>0</v>
      </c>
      <c r="AL467" s="20">
        <v>0</v>
      </c>
      <c r="AM467" s="20">
        <v>0</v>
      </c>
      <c r="AN467" s="20">
        <v>0</v>
      </c>
      <c r="AO467" s="20">
        <v>0</v>
      </c>
      <c r="AP467" s="20">
        <v>0</v>
      </c>
      <c r="AQ467" s="20">
        <v>0</v>
      </c>
      <c r="AR467" s="20">
        <v>0</v>
      </c>
      <c r="AS467" s="20">
        <v>0</v>
      </c>
      <c r="AT467" s="20">
        <v>0</v>
      </c>
      <c r="AU467" s="20">
        <v>0</v>
      </c>
      <c r="AV467" s="20">
        <v>0</v>
      </c>
      <c r="AW467" s="20">
        <v>0</v>
      </c>
      <c r="AX467" s="20">
        <v>-0.05</v>
      </c>
      <c r="AY467" s="20">
        <v>0</v>
      </c>
      <c r="AZ467" s="20">
        <v>0</v>
      </c>
      <c r="BA467" s="20">
        <v>0</v>
      </c>
      <c r="BB467" s="20">
        <v>0</v>
      </c>
      <c r="BC467" s="20">
        <v>0</v>
      </c>
      <c r="BD467" s="20">
        <v>0</v>
      </c>
      <c r="BE467" s="20">
        <v>0</v>
      </c>
      <c r="BF467" s="11"/>
      <c r="BG467" s="22"/>
      <c r="BH467" s="11"/>
      <c r="BI467" s="11"/>
      <c r="BJ467" s="11"/>
      <c r="BK467" s="11"/>
      <c r="BL467" s="11"/>
      <c r="BM467" s="11"/>
    </row>
    <row r="468" spans="1:65" x14ac:dyDescent="0.25">
      <c r="A468" s="23" t="s">
        <v>302</v>
      </c>
      <c r="B468" s="29" t="s">
        <v>303</v>
      </c>
      <c r="C468" s="25" t="s">
        <v>297</v>
      </c>
      <c r="D468" s="25" t="s">
        <v>336</v>
      </c>
      <c r="E468" s="25" t="s">
        <v>91</v>
      </c>
      <c r="F468" s="25" t="s">
        <v>18</v>
      </c>
      <c r="G468" s="19" t="s">
        <v>19</v>
      </c>
      <c r="H468" s="20">
        <v>-281.56</v>
      </c>
      <c r="I468" s="20"/>
      <c r="J468" s="20"/>
      <c r="K468" s="20">
        <v>-176.16</v>
      </c>
      <c r="L468" s="20">
        <v>-164.62</v>
      </c>
      <c r="M468" s="20">
        <v>-161.27000000000001</v>
      </c>
      <c r="N468" s="20">
        <v>-147.57</v>
      </c>
      <c r="O468" s="20">
        <v>-146.55000000000001</v>
      </c>
      <c r="P468" s="20">
        <v>-149.33000000000001</v>
      </c>
      <c r="Q468" s="20">
        <v>-153.41</v>
      </c>
      <c r="R468" s="20">
        <v>-137.44</v>
      </c>
      <c r="S468" s="20">
        <v>-136.26</v>
      </c>
      <c r="T468" s="20">
        <v>-140.93</v>
      </c>
      <c r="U468" s="20">
        <v>-153.5</v>
      </c>
      <c r="V468" s="20">
        <v>-148.12</v>
      </c>
      <c r="W468" s="20">
        <v>-122.18</v>
      </c>
      <c r="X468" s="20">
        <v>-139.04</v>
      </c>
      <c r="Y468" s="20">
        <v>-152.94</v>
      </c>
      <c r="Z468" s="20">
        <v>-144.16999999999999</v>
      </c>
      <c r="AA468" s="20">
        <v>-137.36000000000001</v>
      </c>
      <c r="AB468" s="20">
        <v>-131.33000000000001</v>
      </c>
      <c r="AC468" s="20">
        <v>-124.24</v>
      </c>
      <c r="AD468" s="20">
        <v>-126.23</v>
      </c>
      <c r="AE468" s="20">
        <v>-134.03</v>
      </c>
      <c r="AF468" s="20">
        <v>-121.72</v>
      </c>
      <c r="AG468" s="20">
        <v>-118.27</v>
      </c>
      <c r="AH468" s="20">
        <v>-106.88</v>
      </c>
      <c r="AI468" s="20">
        <v>-107.94</v>
      </c>
      <c r="AJ468" s="20">
        <v>-105.05</v>
      </c>
      <c r="AK468" s="20">
        <v>-90.93</v>
      </c>
      <c r="AL468" s="20">
        <v>-81.319999999999993</v>
      </c>
      <c r="AM468" s="20">
        <v>-82.44</v>
      </c>
      <c r="AN468" s="20">
        <v>-80.17</v>
      </c>
      <c r="AO468" s="20">
        <v>-77.47</v>
      </c>
      <c r="AP468" s="20">
        <v>-92.21</v>
      </c>
      <c r="AQ468" s="20">
        <v>-98.39</v>
      </c>
      <c r="AR468" s="20">
        <v>-87.51</v>
      </c>
      <c r="AS468" s="20">
        <v>-73.39</v>
      </c>
      <c r="AT468" s="20">
        <v>-65.680000000000007</v>
      </c>
      <c r="AU468" s="20">
        <v>-57.44</v>
      </c>
      <c r="AV468" s="20">
        <v>-62.76</v>
      </c>
      <c r="AW468" s="20">
        <v>-64.87</v>
      </c>
      <c r="AX468" s="20">
        <v>-38.869999999999997</v>
      </c>
      <c r="AY468" s="20">
        <v>-46.4</v>
      </c>
      <c r="AZ468" s="20">
        <v>-46.99</v>
      </c>
      <c r="BA468" s="20">
        <v>-30.97</v>
      </c>
      <c r="BB468" s="20">
        <v>-49.23</v>
      </c>
      <c r="BC468" s="20">
        <v>-40.549999999999997</v>
      </c>
      <c r="BD468" s="20">
        <v>-44.28</v>
      </c>
      <c r="BE468" s="20">
        <v>-26.43</v>
      </c>
      <c r="BF468" s="11"/>
      <c r="BG468" s="22"/>
      <c r="BH468" s="11"/>
      <c r="BI468" s="11"/>
      <c r="BJ468" s="11"/>
      <c r="BK468" s="11"/>
      <c r="BL468" s="11"/>
      <c r="BM468" s="11"/>
    </row>
    <row r="469" spans="1:65" x14ac:dyDescent="0.25">
      <c r="A469" s="23" t="s">
        <v>305</v>
      </c>
      <c r="B469" s="29" t="s">
        <v>306</v>
      </c>
      <c r="C469" s="25" t="s">
        <v>297</v>
      </c>
      <c r="D469" s="25" t="s">
        <v>336</v>
      </c>
      <c r="E469" s="25" t="s">
        <v>94</v>
      </c>
      <c r="F469" s="25" t="s">
        <v>18</v>
      </c>
      <c r="G469" s="19" t="s">
        <v>19</v>
      </c>
      <c r="H469" s="20">
        <v>0</v>
      </c>
      <c r="I469" s="20"/>
      <c r="J469" s="20"/>
      <c r="K469" s="20">
        <v>0</v>
      </c>
      <c r="L469" s="20">
        <v>0</v>
      </c>
      <c r="M469" s="20">
        <v>0</v>
      </c>
      <c r="N469" s="20">
        <v>-20.72</v>
      </c>
      <c r="O469" s="20">
        <v>-25.06</v>
      </c>
      <c r="P469" s="20">
        <v>-28.78</v>
      </c>
      <c r="Q469" s="20">
        <v>-8.94</v>
      </c>
      <c r="R469" s="20">
        <v>-8.06</v>
      </c>
      <c r="S469" s="20">
        <v>-8.7100000000000009</v>
      </c>
      <c r="T469" s="20">
        <v>-3.72</v>
      </c>
      <c r="U469" s="20">
        <v>-5.35</v>
      </c>
      <c r="V469" s="20">
        <v>-8.9700000000000006</v>
      </c>
      <c r="W469" s="20">
        <v>-16.95</v>
      </c>
      <c r="X469" s="20">
        <v>-16.059999999999999</v>
      </c>
      <c r="Y469" s="20">
        <v>-38.659999999999997</v>
      </c>
      <c r="Z469" s="20">
        <v>-15.93</v>
      </c>
      <c r="AA469" s="20">
        <v>-4.24</v>
      </c>
      <c r="AB469" s="20">
        <v>-6.93</v>
      </c>
      <c r="AC469" s="20">
        <v>-6.11</v>
      </c>
      <c r="AD469" s="20">
        <v>-6.08</v>
      </c>
      <c r="AE469" s="20">
        <v>-31.37</v>
      </c>
      <c r="AF469" s="20">
        <v>-26.74</v>
      </c>
      <c r="AG469" s="20">
        <v>-22.4</v>
      </c>
      <c r="AH469" s="20">
        <v>-21.67</v>
      </c>
      <c r="AI469" s="20">
        <v>-19.38</v>
      </c>
      <c r="AJ469" s="20">
        <v>-19.97</v>
      </c>
      <c r="AK469" s="20">
        <v>-11.76</v>
      </c>
      <c r="AL469" s="20">
        <v>-18.690000000000001</v>
      </c>
      <c r="AM469" s="20">
        <v>-19.12</v>
      </c>
      <c r="AN469" s="20">
        <v>-18.489999999999998</v>
      </c>
      <c r="AO469" s="20">
        <v>-7.39</v>
      </c>
      <c r="AP469" s="20">
        <v>-0.33</v>
      </c>
      <c r="AQ469" s="20">
        <v>-1.48</v>
      </c>
      <c r="AR469" s="20">
        <v>-1.58</v>
      </c>
      <c r="AS469" s="20">
        <v>-1.28</v>
      </c>
      <c r="AT469" s="20">
        <v>-0.89</v>
      </c>
      <c r="AU469" s="20">
        <v>-1.05</v>
      </c>
      <c r="AV469" s="20">
        <v>-0.76</v>
      </c>
      <c r="AW469" s="20">
        <v>-0.33</v>
      </c>
      <c r="AX469" s="20">
        <v>-0.23</v>
      </c>
      <c r="AY469" s="20">
        <v>-0.13</v>
      </c>
      <c r="AZ469" s="20">
        <v>0</v>
      </c>
      <c r="BA469" s="20">
        <v>-0.1</v>
      </c>
      <c r="BB469" s="20">
        <v>0</v>
      </c>
      <c r="BC469" s="20">
        <v>0</v>
      </c>
      <c r="BD469" s="20">
        <v>-0.49</v>
      </c>
      <c r="BE469" s="20">
        <v>0</v>
      </c>
      <c r="BF469" s="11"/>
      <c r="BG469" s="22"/>
      <c r="BH469" s="11"/>
      <c r="BI469" s="11"/>
      <c r="BJ469" s="11"/>
      <c r="BK469" s="11"/>
      <c r="BL469" s="11"/>
      <c r="BM469" s="11"/>
    </row>
    <row r="470" spans="1:65" x14ac:dyDescent="0.25">
      <c r="A470" s="23" t="s">
        <v>315</v>
      </c>
      <c r="B470" s="29" t="s">
        <v>316</v>
      </c>
      <c r="C470" s="25" t="s">
        <v>297</v>
      </c>
      <c r="D470" s="25" t="s">
        <v>336</v>
      </c>
      <c r="E470" s="25" t="s">
        <v>99</v>
      </c>
      <c r="F470" s="25" t="s">
        <v>18</v>
      </c>
      <c r="G470" s="19" t="s">
        <v>19</v>
      </c>
      <c r="H470" s="20">
        <v>0</v>
      </c>
      <c r="I470" s="20"/>
      <c r="J470" s="20"/>
      <c r="K470" s="20">
        <v>0</v>
      </c>
      <c r="L470" s="20">
        <v>0</v>
      </c>
      <c r="M470" s="20">
        <v>0</v>
      </c>
      <c r="N470" s="20">
        <v>0</v>
      </c>
      <c r="O470" s="20">
        <v>-7.0000000000000007E-2</v>
      </c>
      <c r="P470" s="20">
        <v>0</v>
      </c>
      <c r="Q470" s="20">
        <v>0</v>
      </c>
      <c r="R470" s="20">
        <v>0</v>
      </c>
      <c r="S470" s="20">
        <v>-7.0000000000000007E-2</v>
      </c>
      <c r="T470" s="20">
        <v>0</v>
      </c>
      <c r="U470" s="20">
        <v>0</v>
      </c>
      <c r="V470" s="20">
        <v>0</v>
      </c>
      <c r="W470" s="20">
        <v>0</v>
      </c>
      <c r="X470" s="20">
        <v>0</v>
      </c>
      <c r="Y470" s="20">
        <v>-22.86</v>
      </c>
      <c r="Z470" s="20">
        <v>-17.78</v>
      </c>
      <c r="AA470" s="20">
        <v>-0.28000000000000003</v>
      </c>
      <c r="AB470" s="20">
        <v>-0.28000000000000003</v>
      </c>
      <c r="AC470" s="20">
        <v>-0.14000000000000001</v>
      </c>
      <c r="AD470" s="20">
        <v>-0.31</v>
      </c>
      <c r="AE470" s="20">
        <v>-0.35</v>
      </c>
      <c r="AF470" s="20">
        <v>-0.03</v>
      </c>
      <c r="AG470" s="20">
        <v>0</v>
      </c>
      <c r="AH470" s="20">
        <v>-56.03</v>
      </c>
      <c r="AI470" s="20">
        <v>-71.17</v>
      </c>
      <c r="AJ470" s="20">
        <v>-28.19</v>
      </c>
      <c r="AK470" s="20">
        <v>-37.93</v>
      </c>
      <c r="AL470" s="20">
        <v>-30.8</v>
      </c>
      <c r="AM470" s="20">
        <v>-28.61</v>
      </c>
      <c r="AN470" s="20">
        <v>-9.0500000000000007</v>
      </c>
      <c r="AO470" s="20">
        <v>0</v>
      </c>
      <c r="AP470" s="20">
        <v>0</v>
      </c>
      <c r="AQ470" s="20">
        <v>0</v>
      </c>
      <c r="AR470" s="20">
        <v>0</v>
      </c>
      <c r="AS470" s="20">
        <v>0</v>
      </c>
      <c r="AT470" s="20">
        <v>0</v>
      </c>
      <c r="AU470" s="20">
        <v>0</v>
      </c>
      <c r="AV470" s="20">
        <v>0</v>
      </c>
      <c r="AW470" s="20">
        <v>0</v>
      </c>
      <c r="AX470" s="20">
        <v>0</v>
      </c>
      <c r="AY470" s="20">
        <v>0</v>
      </c>
      <c r="AZ470" s="20">
        <v>0</v>
      </c>
      <c r="BA470" s="20">
        <v>0</v>
      </c>
      <c r="BB470" s="20">
        <v>0</v>
      </c>
      <c r="BC470" s="20">
        <v>0</v>
      </c>
      <c r="BD470" s="20">
        <v>0</v>
      </c>
      <c r="BE470" s="20">
        <v>0</v>
      </c>
      <c r="BF470" s="11"/>
      <c r="BG470" s="22"/>
      <c r="BH470" s="11"/>
      <c r="BI470" s="11"/>
      <c r="BJ470" s="11"/>
      <c r="BK470" s="11"/>
      <c r="BL470" s="11"/>
      <c r="BM470" s="11"/>
    </row>
    <row r="471" spans="1:65" x14ac:dyDescent="0.25">
      <c r="A471" s="23" t="s">
        <v>308</v>
      </c>
      <c r="B471" s="29" t="s">
        <v>308</v>
      </c>
      <c r="C471" s="25" t="s">
        <v>297</v>
      </c>
      <c r="D471" s="25" t="s">
        <v>336</v>
      </c>
      <c r="E471" s="25" t="s">
        <v>101</v>
      </c>
      <c r="F471" s="25" t="s">
        <v>18</v>
      </c>
      <c r="G471" s="19" t="s">
        <v>19</v>
      </c>
      <c r="H471" s="20">
        <v>-486.44</v>
      </c>
      <c r="I471" s="20"/>
      <c r="J471" s="20"/>
      <c r="K471" s="20">
        <v>-721.93</v>
      </c>
      <c r="L471" s="20">
        <v>-887.34</v>
      </c>
      <c r="M471" s="20">
        <v>-1052.76</v>
      </c>
      <c r="N471" s="20">
        <v>-1218.17</v>
      </c>
      <c r="O471" s="20">
        <v>-1383.59</v>
      </c>
      <c r="P471" s="20">
        <v>-1549</v>
      </c>
      <c r="Q471" s="20">
        <v>-1714.42</v>
      </c>
      <c r="R471" s="20">
        <v>-1879.83</v>
      </c>
      <c r="S471" s="20">
        <v>-2045.25</v>
      </c>
      <c r="T471" s="20">
        <v>-2210.66</v>
      </c>
      <c r="U471" s="20">
        <v>-2376.08</v>
      </c>
      <c r="V471" s="20">
        <v>-2564.81</v>
      </c>
      <c r="W471" s="20">
        <v>-2805.26</v>
      </c>
      <c r="X471" s="20">
        <v>-3017.35</v>
      </c>
      <c r="Y471" s="20">
        <v>-3008.12</v>
      </c>
      <c r="Z471" s="20">
        <v>-2677.66</v>
      </c>
      <c r="AA471" s="20">
        <v>-2515.0500000000002</v>
      </c>
      <c r="AB471" s="20">
        <v>-2452.9899999999998</v>
      </c>
      <c r="AC471" s="20">
        <v>-2398.58</v>
      </c>
      <c r="AD471" s="20">
        <v>-2484.06</v>
      </c>
      <c r="AE471" s="20">
        <v>-2549.2600000000002</v>
      </c>
      <c r="AF471" s="20">
        <v>-2769.19</v>
      </c>
      <c r="AG471" s="20">
        <v>-2774.82</v>
      </c>
      <c r="AH471" s="20">
        <v>-2427.1799999999998</v>
      </c>
      <c r="AI471" s="20">
        <v>-2120.0700000000002</v>
      </c>
      <c r="AJ471" s="20">
        <v>-1827.52</v>
      </c>
      <c r="AK471" s="20">
        <v>-1876.67</v>
      </c>
      <c r="AL471" s="20">
        <v>-1508.53</v>
      </c>
      <c r="AM471" s="20">
        <v>-1493.47</v>
      </c>
      <c r="AN471" s="20">
        <v>-1249.5899999999999</v>
      </c>
      <c r="AO471" s="20">
        <v>-1363.87</v>
      </c>
      <c r="AP471" s="20">
        <v>-1423.96</v>
      </c>
      <c r="AQ471" s="20">
        <v>-1700.49</v>
      </c>
      <c r="AR471" s="20">
        <v>-1789.75</v>
      </c>
      <c r="AS471" s="20">
        <v>-1784.25</v>
      </c>
      <c r="AT471" s="20">
        <v>-1933.43</v>
      </c>
      <c r="AU471" s="20">
        <v>-1844.54</v>
      </c>
      <c r="AV471" s="20">
        <v>-1564.37</v>
      </c>
      <c r="AW471" s="20">
        <v>-1528.04</v>
      </c>
      <c r="AX471" s="20">
        <v>-1477.4</v>
      </c>
      <c r="AY471" s="20">
        <v>-1368.1</v>
      </c>
      <c r="AZ471" s="20">
        <v>-1421.29</v>
      </c>
      <c r="BA471" s="20">
        <v>-1370.4</v>
      </c>
      <c r="BB471" s="20">
        <v>-1277.23</v>
      </c>
      <c r="BC471" s="20">
        <v>-1290.0899999999999</v>
      </c>
      <c r="BD471" s="20">
        <v>-669.64</v>
      </c>
      <c r="BE471" s="20">
        <v>-738.85</v>
      </c>
      <c r="BF471" s="11"/>
      <c r="BG471" s="22"/>
      <c r="BH471" s="11"/>
      <c r="BI471" s="11"/>
      <c r="BJ471" s="11"/>
      <c r="BK471" s="11"/>
      <c r="BL471" s="11"/>
      <c r="BM471" s="11"/>
    </row>
    <row r="472" spans="1:65" x14ac:dyDescent="0.25">
      <c r="A472" s="16" t="s">
        <v>337</v>
      </c>
      <c r="B472" s="56" t="s">
        <v>338</v>
      </c>
      <c r="C472" s="18"/>
      <c r="D472" s="18"/>
      <c r="E472" s="18"/>
      <c r="F472" s="18"/>
      <c r="G472" s="19"/>
      <c r="H472" s="20">
        <v>23302.86</v>
      </c>
      <c r="I472" s="20"/>
      <c r="J472" s="20"/>
      <c r="K472" s="20">
        <v>22629.8</v>
      </c>
      <c r="L472" s="20">
        <v>23632.49</v>
      </c>
      <c r="M472" s="20">
        <v>25262.94</v>
      </c>
      <c r="N472" s="20">
        <v>26489.93</v>
      </c>
      <c r="O472" s="20">
        <v>26174.04</v>
      </c>
      <c r="P472" s="20">
        <v>21914.7</v>
      </c>
      <c r="Q472" s="20">
        <v>19181.29</v>
      </c>
      <c r="R472" s="20">
        <v>19345.490000000002</v>
      </c>
      <c r="S472" s="20">
        <v>19648.490000000002</v>
      </c>
      <c r="T472" s="20">
        <v>20313.259999999998</v>
      </c>
      <c r="U472" s="20">
        <v>20345.810000000001</v>
      </c>
      <c r="V472" s="20">
        <v>21511.57</v>
      </c>
      <c r="W472" s="20">
        <v>23194.52</v>
      </c>
      <c r="X472" s="20">
        <v>24555.62</v>
      </c>
      <c r="Y472" s="20">
        <v>25602.61</v>
      </c>
      <c r="Z472" s="20">
        <v>24659.360000000001</v>
      </c>
      <c r="AA472" s="20">
        <v>22780.68</v>
      </c>
      <c r="AB472" s="20">
        <v>23615.33</v>
      </c>
      <c r="AC472" s="20">
        <v>23154.19</v>
      </c>
      <c r="AD472" s="20">
        <v>25359.31</v>
      </c>
      <c r="AE472" s="20">
        <v>26004.77</v>
      </c>
      <c r="AF472" s="20">
        <v>27328.77</v>
      </c>
      <c r="AG472" s="20">
        <v>27971.85</v>
      </c>
      <c r="AH472" s="20">
        <v>30141.64</v>
      </c>
      <c r="AI472" s="20">
        <v>31994.43</v>
      </c>
      <c r="AJ472" s="20">
        <v>32841.56</v>
      </c>
      <c r="AK472" s="20">
        <v>33398.129999999997</v>
      </c>
      <c r="AL472" s="20">
        <v>28954.32</v>
      </c>
      <c r="AM472" s="20">
        <v>30071.06</v>
      </c>
      <c r="AN472" s="20">
        <v>34439.300000000003</v>
      </c>
      <c r="AO472" s="20">
        <v>36178.129999999997</v>
      </c>
      <c r="AP472" s="20">
        <v>36322.92</v>
      </c>
      <c r="AQ472" s="20">
        <v>37201.19</v>
      </c>
      <c r="AR472" s="20">
        <v>37140.050000000003</v>
      </c>
      <c r="AS472" s="20">
        <v>32438.1</v>
      </c>
      <c r="AT472" s="20">
        <v>33785.11</v>
      </c>
      <c r="AU472" s="20">
        <v>34733.769999999997</v>
      </c>
      <c r="AV472" s="20">
        <v>35068.44</v>
      </c>
      <c r="AW472" s="20">
        <v>34706.51</v>
      </c>
      <c r="AX472" s="20">
        <v>37608.589999999997</v>
      </c>
      <c r="AY472" s="20">
        <v>36831.39</v>
      </c>
      <c r="AZ472" s="20">
        <v>39597.39</v>
      </c>
      <c r="BA472" s="20">
        <v>40861.1</v>
      </c>
      <c r="BB472" s="20">
        <v>42819.42</v>
      </c>
      <c r="BC472" s="20">
        <v>43773.23</v>
      </c>
      <c r="BD472" s="20">
        <v>13930.8</v>
      </c>
      <c r="BE472" s="20">
        <v>17892.89</v>
      </c>
      <c r="BF472" s="11"/>
      <c r="BG472" s="57"/>
      <c r="BH472" s="11"/>
      <c r="BI472" s="11"/>
      <c r="BJ472" s="11"/>
      <c r="BK472" s="11"/>
      <c r="BL472" s="11"/>
      <c r="BM472" s="11"/>
    </row>
    <row r="473" spans="1:65" x14ac:dyDescent="0.25">
      <c r="A473" s="23" t="s">
        <v>302</v>
      </c>
      <c r="B473" s="29" t="s">
        <v>303</v>
      </c>
      <c r="C473" s="25" t="s">
        <v>297</v>
      </c>
      <c r="D473" s="25" t="s">
        <v>339</v>
      </c>
      <c r="E473" s="25" t="s">
        <v>91</v>
      </c>
      <c r="F473" s="25" t="s">
        <v>18</v>
      </c>
      <c r="G473" s="19" t="s">
        <v>19</v>
      </c>
      <c r="H473" s="20">
        <v>-406.69</v>
      </c>
      <c r="I473" s="20"/>
      <c r="J473" s="20"/>
      <c r="K473" s="20">
        <v>-237.73</v>
      </c>
      <c r="L473" s="20">
        <v>-33.32</v>
      </c>
      <c r="M473" s="20">
        <v>-32.75</v>
      </c>
      <c r="N473" s="20">
        <v>-39.869999999999997</v>
      </c>
      <c r="O473" s="20">
        <v>-29.68</v>
      </c>
      <c r="P473" s="20">
        <v>-12.85</v>
      </c>
      <c r="Q473" s="20">
        <v>-13.4</v>
      </c>
      <c r="R473" s="20">
        <v>-16.489999999999998</v>
      </c>
      <c r="S473" s="20">
        <v>-18.309999999999999</v>
      </c>
      <c r="T473" s="20">
        <v>-12.91</v>
      </c>
      <c r="U473" s="20">
        <v>-6.64</v>
      </c>
      <c r="V473" s="20">
        <v>-16.95</v>
      </c>
      <c r="W473" s="20">
        <v>-18.38</v>
      </c>
      <c r="X473" s="20">
        <v>-15.86</v>
      </c>
      <c r="Y473" s="20">
        <v>-7.46</v>
      </c>
      <c r="Z473" s="20">
        <v>-5.69</v>
      </c>
      <c r="AA473" s="20">
        <v>-2.4300000000000002</v>
      </c>
      <c r="AB473" s="20">
        <v>-4.17</v>
      </c>
      <c r="AC473" s="20">
        <v>-7.87</v>
      </c>
      <c r="AD473" s="20">
        <v>-6.47</v>
      </c>
      <c r="AE473" s="20">
        <v>-11.35</v>
      </c>
      <c r="AF473" s="20">
        <v>-9.0500000000000007</v>
      </c>
      <c r="AG473" s="20">
        <v>-7.9</v>
      </c>
      <c r="AH473" s="20">
        <v>-7.37</v>
      </c>
      <c r="AI473" s="20">
        <v>-3.95</v>
      </c>
      <c r="AJ473" s="20">
        <v>-5.26</v>
      </c>
      <c r="AK473" s="20">
        <v>-17.07</v>
      </c>
      <c r="AL473" s="20">
        <v>-25.34</v>
      </c>
      <c r="AM473" s="20">
        <v>-18.16</v>
      </c>
      <c r="AN473" s="20">
        <v>-24.6</v>
      </c>
      <c r="AO473" s="20">
        <v>-25.38</v>
      </c>
      <c r="AP473" s="20">
        <v>-1.62</v>
      </c>
      <c r="AQ473" s="20">
        <v>-0.75</v>
      </c>
      <c r="AR473" s="20">
        <v>-8.3699999999999992</v>
      </c>
      <c r="AS473" s="20">
        <v>-3.86</v>
      </c>
      <c r="AT473" s="20">
        <v>-3.86</v>
      </c>
      <c r="AU473" s="20">
        <v>-3.86</v>
      </c>
      <c r="AV473" s="20">
        <v>-0.9</v>
      </c>
      <c r="AW473" s="20">
        <v>-1.83</v>
      </c>
      <c r="AX473" s="20">
        <v>-2.99</v>
      </c>
      <c r="AY473" s="20">
        <v>-6.93</v>
      </c>
      <c r="AZ473" s="20">
        <v>-0.65</v>
      </c>
      <c r="BA473" s="20">
        <v>0</v>
      </c>
      <c r="BB473" s="20">
        <v>0</v>
      </c>
      <c r="BC473" s="20">
        <v>0</v>
      </c>
      <c r="BD473" s="20">
        <v>0</v>
      </c>
      <c r="BE473" s="20">
        <v>0</v>
      </c>
      <c r="BF473" s="11"/>
      <c r="BG473" s="22"/>
      <c r="BH473" s="11"/>
      <c r="BI473" s="11"/>
      <c r="BJ473" s="11"/>
      <c r="BK473" s="11"/>
      <c r="BL473" s="11"/>
      <c r="BM473" s="11"/>
    </row>
    <row r="474" spans="1:65" x14ac:dyDescent="0.25">
      <c r="A474" s="23" t="s">
        <v>308</v>
      </c>
      <c r="B474" s="29" t="s">
        <v>308</v>
      </c>
      <c r="C474" s="25" t="s">
        <v>297</v>
      </c>
      <c r="D474" s="25" t="s">
        <v>339</v>
      </c>
      <c r="E474" s="25" t="s">
        <v>101</v>
      </c>
      <c r="F474" s="25" t="s">
        <v>18</v>
      </c>
      <c r="G474" s="19" t="s">
        <v>19</v>
      </c>
      <c r="H474" s="20">
        <v>-22896.17</v>
      </c>
      <c r="I474" s="20"/>
      <c r="J474" s="20"/>
      <c r="K474" s="20">
        <v>-22392.080000000002</v>
      </c>
      <c r="L474" s="20">
        <v>-23599.17</v>
      </c>
      <c r="M474" s="20">
        <v>-25230.19</v>
      </c>
      <c r="N474" s="20">
        <v>-26450.06</v>
      </c>
      <c r="O474" s="20">
        <v>-26144.36</v>
      </c>
      <c r="P474" s="20">
        <v>-21901.85</v>
      </c>
      <c r="Q474" s="20">
        <v>-19167.88</v>
      </c>
      <c r="R474" s="20">
        <v>-19329</v>
      </c>
      <c r="S474" s="20">
        <v>-19630.18</v>
      </c>
      <c r="T474" s="20">
        <v>-20300.349999999999</v>
      </c>
      <c r="U474" s="20">
        <v>-20339.169999999998</v>
      </c>
      <c r="V474" s="20">
        <v>-21494.62</v>
      </c>
      <c r="W474" s="20">
        <v>-23176.14</v>
      </c>
      <c r="X474" s="20">
        <v>-24539.759999999998</v>
      </c>
      <c r="Y474" s="20">
        <v>-25595.14</v>
      </c>
      <c r="Z474" s="20">
        <v>-24653.66</v>
      </c>
      <c r="AA474" s="20">
        <v>-22778.26</v>
      </c>
      <c r="AB474" s="20">
        <v>-23611.17</v>
      </c>
      <c r="AC474" s="20">
        <v>-23146.33</v>
      </c>
      <c r="AD474" s="20">
        <v>-25352.84</v>
      </c>
      <c r="AE474" s="20">
        <v>-25993.42</v>
      </c>
      <c r="AF474" s="20">
        <v>-27319.72</v>
      </c>
      <c r="AG474" s="20">
        <v>-27963.95</v>
      </c>
      <c r="AH474" s="20">
        <v>-30134.27</v>
      </c>
      <c r="AI474" s="20">
        <v>-31990.48</v>
      </c>
      <c r="AJ474" s="20">
        <v>-32836.300000000003</v>
      </c>
      <c r="AK474" s="20">
        <v>-33381.050000000003</v>
      </c>
      <c r="AL474" s="20">
        <v>-28928.97</v>
      </c>
      <c r="AM474" s="20">
        <v>-30052.9</v>
      </c>
      <c r="AN474" s="20">
        <v>-34414.699999999997</v>
      </c>
      <c r="AO474" s="20">
        <v>-36152.75</v>
      </c>
      <c r="AP474" s="20">
        <v>-36321.31</v>
      </c>
      <c r="AQ474" s="20">
        <v>-37200.449999999997</v>
      </c>
      <c r="AR474" s="20">
        <v>-37131.68</v>
      </c>
      <c r="AS474" s="20">
        <v>-32434.240000000002</v>
      </c>
      <c r="AT474" s="20">
        <v>-33781.26</v>
      </c>
      <c r="AU474" s="20">
        <v>-34729.910000000003</v>
      </c>
      <c r="AV474" s="20">
        <v>-35067.53</v>
      </c>
      <c r="AW474" s="20">
        <v>-34704.68</v>
      </c>
      <c r="AX474" s="20">
        <v>-37605.61</v>
      </c>
      <c r="AY474" s="20">
        <v>-36824.449999999997</v>
      </c>
      <c r="AZ474" s="20">
        <v>-39596.74</v>
      </c>
      <c r="BA474" s="20">
        <v>-40861.1</v>
      </c>
      <c r="BB474" s="20">
        <v>-42819.42</v>
      </c>
      <c r="BC474" s="20">
        <v>-43773.23</v>
      </c>
      <c r="BD474" s="20">
        <v>-13930.8</v>
      </c>
      <c r="BE474" s="20">
        <v>-17892.89</v>
      </c>
      <c r="BF474" s="11"/>
      <c r="BG474" s="22"/>
      <c r="BH474" s="11"/>
      <c r="BI474" s="11"/>
      <c r="BJ474" s="11"/>
      <c r="BK474" s="11"/>
      <c r="BL474" s="11"/>
      <c r="BM474" s="11"/>
    </row>
    <row r="475" spans="1:65" x14ac:dyDescent="0.25">
      <c r="A475" s="58" t="s">
        <v>340</v>
      </c>
      <c r="B475" s="59" t="s">
        <v>341</v>
      </c>
      <c r="C475" s="60"/>
      <c r="D475" s="60"/>
      <c r="E475" s="60"/>
      <c r="F475" s="60"/>
      <c r="G475" s="61"/>
      <c r="H475" s="20">
        <v>29602.29</v>
      </c>
      <c r="I475" s="20"/>
      <c r="J475" s="20"/>
      <c r="K475" s="20">
        <v>25851.59</v>
      </c>
      <c r="L475" s="20">
        <v>25610.799999999999</v>
      </c>
      <c r="M475" s="20">
        <v>26611.37</v>
      </c>
      <c r="N475" s="20">
        <v>28437.02</v>
      </c>
      <c r="O475" s="20">
        <v>30837.01</v>
      </c>
      <c r="P475" s="20">
        <v>30372.18</v>
      </c>
      <c r="Q475" s="20">
        <v>32018.93</v>
      </c>
      <c r="R475" s="20">
        <v>27591.02</v>
      </c>
      <c r="S475" s="20">
        <v>28542.85</v>
      </c>
      <c r="T475" s="20">
        <v>29368.29</v>
      </c>
      <c r="U475" s="20">
        <v>30001.54</v>
      </c>
      <c r="V475" s="20">
        <v>31282.82</v>
      </c>
      <c r="W475" s="20">
        <v>31370.41</v>
      </c>
      <c r="X475" s="20">
        <v>30459.119999999999</v>
      </c>
      <c r="Y475" s="20">
        <v>30809.17</v>
      </c>
      <c r="Z475" s="20">
        <v>31042.560000000001</v>
      </c>
      <c r="AA475" s="20">
        <v>32529.69</v>
      </c>
      <c r="AB475" s="20">
        <v>32302.32</v>
      </c>
      <c r="AC475" s="20">
        <v>31931.119999999999</v>
      </c>
      <c r="AD475" s="20">
        <v>31664.22</v>
      </c>
      <c r="AE475" s="20">
        <v>31447.84</v>
      </c>
      <c r="AF475" s="20">
        <v>33139.32</v>
      </c>
      <c r="AG475" s="20">
        <v>32934.639999999999</v>
      </c>
      <c r="AH475" s="20">
        <v>31665.439999999999</v>
      </c>
      <c r="AI475" s="20">
        <v>31419.52</v>
      </c>
      <c r="AJ475" s="20">
        <v>31161.58</v>
      </c>
      <c r="AK475" s="20">
        <v>30744.65</v>
      </c>
      <c r="AL475" s="20">
        <v>30018.89</v>
      </c>
      <c r="AM475" s="20">
        <v>29669.27</v>
      </c>
      <c r="AN475" s="20">
        <v>29136.29</v>
      </c>
      <c r="AO475" s="20">
        <v>28884.75</v>
      </c>
      <c r="AP475" s="20">
        <v>30207.96</v>
      </c>
      <c r="AQ475" s="20">
        <v>29020.71</v>
      </c>
      <c r="AR475" s="20">
        <v>30115.72</v>
      </c>
      <c r="AS475" s="20">
        <v>29964.68</v>
      </c>
      <c r="AT475" s="20">
        <v>30480.15</v>
      </c>
      <c r="AU475" s="20">
        <v>29025.599999999999</v>
      </c>
      <c r="AV475" s="20">
        <v>28255.97</v>
      </c>
      <c r="AW475" s="20">
        <v>28156.639999999999</v>
      </c>
      <c r="AX475" s="20">
        <v>26791.31</v>
      </c>
      <c r="AY475" s="20">
        <v>27128.68</v>
      </c>
      <c r="AZ475" s="20">
        <v>27088.05</v>
      </c>
      <c r="BA475" s="20">
        <v>25956.55</v>
      </c>
      <c r="BB475" s="20">
        <v>25737.5</v>
      </c>
      <c r="BC475" s="20">
        <v>25265.72</v>
      </c>
      <c r="BD475" s="20">
        <v>24869.7</v>
      </c>
      <c r="BE475" s="20">
        <v>24970.61</v>
      </c>
      <c r="BF475" s="62"/>
      <c r="BG475" s="62"/>
      <c r="BH475" s="62"/>
      <c r="BI475" s="62"/>
      <c r="BJ475" s="62"/>
      <c r="BK475" s="62"/>
      <c r="BL475" s="62"/>
      <c r="BM475" s="62"/>
    </row>
    <row r="476" spans="1:65" x14ac:dyDescent="0.25">
      <c r="A476" s="23" t="s">
        <v>313</v>
      </c>
      <c r="B476" s="29" t="s">
        <v>313</v>
      </c>
      <c r="C476" s="25" t="s">
        <v>342</v>
      </c>
      <c r="D476" s="25" t="s">
        <v>343</v>
      </c>
      <c r="E476" s="25" t="s">
        <v>85</v>
      </c>
      <c r="F476" s="25" t="s">
        <v>344</v>
      </c>
      <c r="G476" s="19" t="s">
        <v>345</v>
      </c>
      <c r="H476" s="20">
        <v>-165.96</v>
      </c>
      <c r="I476" s="20"/>
      <c r="J476" s="20"/>
      <c r="K476" s="20">
        <v>-145.68</v>
      </c>
      <c r="L476" s="20">
        <v>-101.88</v>
      </c>
      <c r="M476" s="20">
        <v>-196.75</v>
      </c>
      <c r="N476" s="20">
        <v>-912.91</v>
      </c>
      <c r="O476" s="20">
        <v>-770.9</v>
      </c>
      <c r="P476" s="20">
        <v>-813.86</v>
      </c>
      <c r="Q476" s="20">
        <v>-813.48</v>
      </c>
      <c r="R476" s="20">
        <v>-648.02</v>
      </c>
      <c r="S476" s="20">
        <v>-569.32000000000005</v>
      </c>
      <c r="T476" s="20">
        <v>-106.13</v>
      </c>
      <c r="U476" s="20">
        <v>-95.77</v>
      </c>
      <c r="V476" s="20">
        <v>-89.47</v>
      </c>
      <c r="W476" s="20">
        <v>-401.12</v>
      </c>
      <c r="X476" s="20">
        <v>-357.6</v>
      </c>
      <c r="Y476" s="20">
        <v>-509.77</v>
      </c>
      <c r="Z476" s="20">
        <v>-488.06</v>
      </c>
      <c r="AA476" s="20">
        <v>-458.57</v>
      </c>
      <c r="AB476" s="20">
        <v>-397.49</v>
      </c>
      <c r="AC476" s="20">
        <v>-259.72000000000003</v>
      </c>
      <c r="AD476" s="20">
        <v>-227.29</v>
      </c>
      <c r="AE476" s="20">
        <v>-226.6</v>
      </c>
      <c r="AF476" s="20">
        <v>-233.96</v>
      </c>
      <c r="AG476" s="20">
        <v>-203.87</v>
      </c>
      <c r="AH476" s="20">
        <v>-243.11</v>
      </c>
      <c r="AI476" s="20">
        <v>-179.17</v>
      </c>
      <c r="AJ476" s="20">
        <v>-198.81</v>
      </c>
      <c r="AK476" s="20">
        <v>-209.94</v>
      </c>
      <c r="AL476" s="20">
        <v>-176.04</v>
      </c>
      <c r="AM476" s="20">
        <v>-169.46</v>
      </c>
      <c r="AN476" s="20">
        <v>-152.49</v>
      </c>
      <c r="AO476" s="20">
        <v>-133.22</v>
      </c>
      <c r="AP476" s="20">
        <v>-128.38999999999999</v>
      </c>
      <c r="AQ476" s="20">
        <v>-121.49</v>
      </c>
      <c r="AR476" s="20">
        <v>-113.71</v>
      </c>
      <c r="AS476" s="20">
        <v>-125.58</v>
      </c>
      <c r="AT476" s="20">
        <v>-138.46</v>
      </c>
      <c r="AU476" s="20">
        <v>-142.22999999999999</v>
      </c>
      <c r="AV476" s="20">
        <v>-136.62</v>
      </c>
      <c r="AW476" s="20">
        <v>-115.05</v>
      </c>
      <c r="AX476" s="20">
        <v>-147.25</v>
      </c>
      <c r="AY476" s="20">
        <v>-179.91</v>
      </c>
      <c r="AZ476" s="20">
        <v>-176.69</v>
      </c>
      <c r="BA476" s="20">
        <v>-249.96</v>
      </c>
      <c r="BB476" s="20">
        <v>-192.42</v>
      </c>
      <c r="BC476" s="20">
        <v>-240.58</v>
      </c>
      <c r="BD476" s="20">
        <v>-234.05</v>
      </c>
      <c r="BE476" s="20">
        <v>-245.5</v>
      </c>
      <c r="BF476" s="26"/>
      <c r="BG476" s="22"/>
      <c r="BH476" s="26"/>
      <c r="BI476" s="26"/>
      <c r="BJ476" s="26"/>
      <c r="BK476" s="26"/>
      <c r="BL476" s="26"/>
      <c r="BM476" s="26"/>
    </row>
    <row r="477" spans="1:65" x14ac:dyDescent="0.25">
      <c r="A477" s="23" t="s">
        <v>305</v>
      </c>
      <c r="B477" s="29" t="s">
        <v>306</v>
      </c>
      <c r="C477" s="25" t="s">
        <v>342</v>
      </c>
      <c r="D477" s="25" t="s">
        <v>343</v>
      </c>
      <c r="E477" s="25" t="s">
        <v>94</v>
      </c>
      <c r="F477" s="25" t="s">
        <v>18</v>
      </c>
      <c r="G477" s="19" t="s">
        <v>19</v>
      </c>
      <c r="H477" s="20">
        <v>-1508.02</v>
      </c>
      <c r="I477" s="20"/>
      <c r="J477" s="20"/>
      <c r="K477" s="20">
        <v>-1681.99</v>
      </c>
      <c r="L477" s="20">
        <v>-1337.5</v>
      </c>
      <c r="M477" s="20">
        <v>-1285.71</v>
      </c>
      <c r="N477" s="20">
        <v>-1210.58</v>
      </c>
      <c r="O477" s="20">
        <v>-1147.75</v>
      </c>
      <c r="P477" s="20">
        <v>-951.15</v>
      </c>
      <c r="Q477" s="20">
        <v>-870.04</v>
      </c>
      <c r="R477" s="20">
        <v>-871.71</v>
      </c>
      <c r="S477" s="20">
        <v>-533.75</v>
      </c>
      <c r="T477" s="20">
        <v>-537.63</v>
      </c>
      <c r="U477" s="20">
        <v>-434.66</v>
      </c>
      <c r="V477" s="20">
        <v>-186.92</v>
      </c>
      <c r="W477" s="20">
        <v>-320.55</v>
      </c>
      <c r="X477" s="20">
        <v>-323.08</v>
      </c>
      <c r="Y477" s="20">
        <v>-314.7</v>
      </c>
      <c r="Z477" s="20">
        <v>-283.79000000000002</v>
      </c>
      <c r="AA477" s="20">
        <v>-260.93</v>
      </c>
      <c r="AB477" s="20">
        <v>-251.89</v>
      </c>
      <c r="AC477" s="20">
        <v>-230.67</v>
      </c>
      <c r="AD477" s="20">
        <v>-184.45</v>
      </c>
      <c r="AE477" s="20">
        <v>-179.1</v>
      </c>
      <c r="AF477" s="20">
        <v>-210.37</v>
      </c>
      <c r="AG477" s="20">
        <v>-76.67</v>
      </c>
      <c r="AH477" s="20">
        <v>-67.680000000000007</v>
      </c>
      <c r="AI477" s="20">
        <v>-62.26</v>
      </c>
      <c r="AJ477" s="20">
        <v>-41.49</v>
      </c>
      <c r="AK477" s="20">
        <v>-42.97</v>
      </c>
      <c r="AL477" s="20">
        <v>-31.24</v>
      </c>
      <c r="AM477" s="20">
        <v>-47.07</v>
      </c>
      <c r="AN477" s="20">
        <v>-56.53</v>
      </c>
      <c r="AO477" s="20">
        <v>-58.05</v>
      </c>
      <c r="AP477" s="20">
        <v>-22.01</v>
      </c>
      <c r="AQ477" s="20">
        <v>-22.9</v>
      </c>
      <c r="AR477" s="20">
        <v>-22.08</v>
      </c>
      <c r="AS477" s="20">
        <v>-34.130000000000003</v>
      </c>
      <c r="AT477" s="20">
        <v>-33.47</v>
      </c>
      <c r="AU477" s="20">
        <v>-27.69</v>
      </c>
      <c r="AV477" s="20">
        <v>-32.72</v>
      </c>
      <c r="AW477" s="20">
        <v>-25.56</v>
      </c>
      <c r="AX477" s="20">
        <v>-58.64</v>
      </c>
      <c r="AY477" s="20">
        <v>-60.08</v>
      </c>
      <c r="AZ477" s="20">
        <v>-53.81</v>
      </c>
      <c r="BA477" s="20">
        <v>-78.31</v>
      </c>
      <c r="BB477" s="20">
        <v>-64.680000000000007</v>
      </c>
      <c r="BC477" s="20">
        <v>-107.81</v>
      </c>
      <c r="BD477" s="20">
        <v>-115.43</v>
      </c>
      <c r="BE477" s="20">
        <v>-126.44</v>
      </c>
      <c r="BF477" s="26"/>
      <c r="BG477" s="22"/>
      <c r="BH477" s="26"/>
      <c r="BI477" s="26"/>
      <c r="BJ477" s="26"/>
      <c r="BK477" s="26"/>
      <c r="BL477" s="26"/>
      <c r="BM477" s="26"/>
    </row>
    <row r="478" spans="1:65" x14ac:dyDescent="0.25">
      <c r="A478" s="23" t="s">
        <v>315</v>
      </c>
      <c r="B478" s="29" t="s">
        <v>316</v>
      </c>
      <c r="C478" s="25" t="s">
        <v>342</v>
      </c>
      <c r="D478" s="25" t="s">
        <v>343</v>
      </c>
      <c r="E478" s="25" t="s">
        <v>99</v>
      </c>
      <c r="F478" s="25" t="s">
        <v>344</v>
      </c>
      <c r="G478" s="19" t="s">
        <v>345</v>
      </c>
      <c r="H478" s="20">
        <v>-878.79</v>
      </c>
      <c r="I478" s="20"/>
      <c r="J478" s="20"/>
      <c r="K478" s="20">
        <v>-585.29</v>
      </c>
      <c r="L478" s="20">
        <v>-452.76</v>
      </c>
      <c r="M478" s="20">
        <v>-181.7</v>
      </c>
      <c r="N478" s="20">
        <v>-119.5</v>
      </c>
      <c r="O478" s="20">
        <v>-344.38</v>
      </c>
      <c r="P478" s="20">
        <v>-269.18</v>
      </c>
      <c r="Q478" s="20">
        <v>-335.47</v>
      </c>
      <c r="R478" s="20">
        <v>-418.05</v>
      </c>
      <c r="S478" s="20">
        <v>-314.35000000000002</v>
      </c>
      <c r="T478" s="20">
        <v>-191.19</v>
      </c>
      <c r="U478" s="20">
        <v>-247.01</v>
      </c>
      <c r="V478" s="20">
        <v>-174.7</v>
      </c>
      <c r="W478" s="20">
        <v>-149.5</v>
      </c>
      <c r="X478" s="20">
        <v>-66.33</v>
      </c>
      <c r="Y478" s="20">
        <v>-32.090000000000003</v>
      </c>
      <c r="Z478" s="20">
        <v>-42.53</v>
      </c>
      <c r="AA478" s="20">
        <v>-28.22</v>
      </c>
      <c r="AB478" s="20">
        <v>-26.45</v>
      </c>
      <c r="AC478" s="20">
        <v>-26.07</v>
      </c>
      <c r="AD478" s="20">
        <v>-26.66</v>
      </c>
      <c r="AE478" s="20">
        <v>-21.12</v>
      </c>
      <c r="AF478" s="20">
        <v>-22.93</v>
      </c>
      <c r="AG478" s="20">
        <v>-25.13</v>
      </c>
      <c r="AH478" s="20">
        <v>-21.12</v>
      </c>
      <c r="AI478" s="20">
        <v>-10.51</v>
      </c>
      <c r="AJ478" s="20">
        <v>-8.2100000000000009</v>
      </c>
      <c r="AK478" s="20">
        <v>-22.55</v>
      </c>
      <c r="AL478" s="20">
        <v>-11.17</v>
      </c>
      <c r="AM478" s="20">
        <v>-10.82</v>
      </c>
      <c r="AN478" s="20">
        <v>-7.48</v>
      </c>
      <c r="AO478" s="20">
        <v>-7.62</v>
      </c>
      <c r="AP478" s="20">
        <v>-6.96</v>
      </c>
      <c r="AQ478" s="20">
        <v>-4.1100000000000003</v>
      </c>
      <c r="AR478" s="20">
        <v>-3.86</v>
      </c>
      <c r="AS478" s="20">
        <v>-3.13</v>
      </c>
      <c r="AT478" s="20">
        <v>-2.64</v>
      </c>
      <c r="AU478" s="20">
        <v>-1.81</v>
      </c>
      <c r="AV478" s="20">
        <v>-1.64</v>
      </c>
      <c r="AW478" s="20">
        <v>-0.14000000000000001</v>
      </c>
      <c r="AX478" s="20">
        <v>-0.14000000000000001</v>
      </c>
      <c r="AY478" s="20">
        <v>-0.03</v>
      </c>
      <c r="AZ478" s="20">
        <v>0</v>
      </c>
      <c r="BA478" s="20">
        <v>0</v>
      </c>
      <c r="BB478" s="20">
        <v>-1.39</v>
      </c>
      <c r="BC478" s="20">
        <v>-4.91</v>
      </c>
      <c r="BD478" s="20">
        <v>-5.36</v>
      </c>
      <c r="BE478" s="20">
        <v>0</v>
      </c>
      <c r="BF478" s="26"/>
      <c r="BG478" s="22"/>
      <c r="BH478" s="26"/>
      <c r="BI478" s="26"/>
      <c r="BJ478" s="26"/>
      <c r="BK478" s="26"/>
      <c r="BL478" s="26"/>
      <c r="BM478" s="26"/>
    </row>
    <row r="479" spans="1:65" x14ac:dyDescent="0.25">
      <c r="A479" s="23" t="s">
        <v>309</v>
      </c>
      <c r="B479" s="29" t="s">
        <v>310</v>
      </c>
      <c r="C479" s="25" t="s">
        <v>342</v>
      </c>
      <c r="D479" s="25" t="s">
        <v>343</v>
      </c>
      <c r="E479" s="25" t="s">
        <v>104</v>
      </c>
      <c r="F479" s="25" t="s">
        <v>346</v>
      </c>
      <c r="G479" s="19" t="s">
        <v>347</v>
      </c>
      <c r="H479" s="20">
        <v>-10813.01</v>
      </c>
      <c r="I479" s="20"/>
      <c r="J479" s="20"/>
      <c r="K479" s="20">
        <v>-10813.01</v>
      </c>
      <c r="L479" s="20">
        <v>-10813.01</v>
      </c>
      <c r="M479" s="20">
        <v>-10825.99</v>
      </c>
      <c r="N479" s="20">
        <v>-10903.87</v>
      </c>
      <c r="O479" s="20">
        <v>-10903.87</v>
      </c>
      <c r="P479" s="20">
        <v>-10903.87</v>
      </c>
      <c r="Q479" s="20">
        <v>-10903.87</v>
      </c>
      <c r="R479" s="20">
        <v>-10903.87</v>
      </c>
      <c r="S479" s="20">
        <v>-10903.87</v>
      </c>
      <c r="T479" s="20">
        <v>-10903.87</v>
      </c>
      <c r="U479" s="20">
        <v>-10903.87</v>
      </c>
      <c r="V479" s="20">
        <v>-10903.87</v>
      </c>
      <c r="W479" s="20">
        <v>-10903.87</v>
      </c>
      <c r="X479" s="20">
        <v>-10903.87</v>
      </c>
      <c r="Y479" s="20">
        <v>-11835.58</v>
      </c>
      <c r="Z479" s="20">
        <v>-11936.91</v>
      </c>
      <c r="AA479" s="20">
        <v>-12387.12</v>
      </c>
      <c r="AB479" s="20">
        <v>-12915.17</v>
      </c>
      <c r="AC479" s="20">
        <v>-12628.05</v>
      </c>
      <c r="AD479" s="20">
        <v>-12456.56</v>
      </c>
      <c r="AE479" s="20">
        <v>-12722.81</v>
      </c>
      <c r="AF479" s="20">
        <v>-13575.27</v>
      </c>
      <c r="AG479" s="20">
        <v>-14230.95</v>
      </c>
      <c r="AH479" s="20">
        <v>-13650.97</v>
      </c>
      <c r="AI479" s="20">
        <v>-14256.31</v>
      </c>
      <c r="AJ479" s="20">
        <v>-14387.05</v>
      </c>
      <c r="AK479" s="20">
        <v>-14018.22</v>
      </c>
      <c r="AL479" s="20">
        <v>-14234.82</v>
      </c>
      <c r="AM479" s="20">
        <v>-14019.22</v>
      </c>
      <c r="AN479" s="20">
        <v>-13422.02</v>
      </c>
      <c r="AO479" s="20">
        <v>-12870.88</v>
      </c>
      <c r="AP479" s="20">
        <v>-13437.48</v>
      </c>
      <c r="AQ479" s="20">
        <v>-12899.03</v>
      </c>
      <c r="AR479" s="20">
        <v>-14141.6</v>
      </c>
      <c r="AS479" s="20">
        <v>-14854.52</v>
      </c>
      <c r="AT479" s="20">
        <v>-14983.71</v>
      </c>
      <c r="AU479" s="20">
        <v>-14609.47</v>
      </c>
      <c r="AV479" s="20">
        <v>-14227.8</v>
      </c>
      <c r="AW479" s="20">
        <v>-13933.81</v>
      </c>
      <c r="AX479" s="20">
        <v>-13250.01</v>
      </c>
      <c r="AY479" s="20">
        <v>-13669.3</v>
      </c>
      <c r="AZ479" s="20">
        <v>-13601.89</v>
      </c>
      <c r="BA479" s="20">
        <v>-12451.08</v>
      </c>
      <c r="BB479" s="20">
        <v>-12587.45</v>
      </c>
      <c r="BC479" s="20">
        <v>-11835.5</v>
      </c>
      <c r="BD479" s="20">
        <v>-11505.76</v>
      </c>
      <c r="BE479" s="20">
        <v>-11112.47</v>
      </c>
      <c r="BF479" s="26"/>
      <c r="BG479" s="22"/>
      <c r="BH479" s="26"/>
      <c r="BI479" s="26"/>
      <c r="BJ479" s="26"/>
      <c r="BK479" s="26"/>
      <c r="BL479" s="26"/>
      <c r="BM479" s="26"/>
    </row>
    <row r="480" spans="1:65" x14ac:dyDescent="0.25">
      <c r="A480" s="23" t="s">
        <v>317</v>
      </c>
      <c r="B480" s="29" t="s">
        <v>318</v>
      </c>
      <c r="C480" s="25" t="s">
        <v>342</v>
      </c>
      <c r="D480" s="25" t="s">
        <v>343</v>
      </c>
      <c r="E480" s="25" t="s">
        <v>107</v>
      </c>
      <c r="F480" s="25" t="s">
        <v>344</v>
      </c>
      <c r="G480" s="19" t="s">
        <v>345</v>
      </c>
      <c r="H480" s="20">
        <v>-11347.7</v>
      </c>
      <c r="I480" s="20"/>
      <c r="J480" s="20"/>
      <c r="K480" s="20">
        <v>-7815.34</v>
      </c>
      <c r="L480" s="20">
        <v>-7712.01</v>
      </c>
      <c r="M480" s="20">
        <v>-8336.48</v>
      </c>
      <c r="N480" s="20">
        <v>-9124.99</v>
      </c>
      <c r="O480" s="20">
        <v>-11085.15</v>
      </c>
      <c r="P480" s="20">
        <v>-9783.7900000000009</v>
      </c>
      <c r="Q480" s="20">
        <v>-10121.98</v>
      </c>
      <c r="R480" s="20">
        <v>-5213.05</v>
      </c>
      <c r="S480" s="20">
        <v>-5350.21</v>
      </c>
      <c r="T480" s="20">
        <v>-4076.08</v>
      </c>
      <c r="U480" s="20">
        <v>-2547.06</v>
      </c>
      <c r="V480" s="20">
        <v>-2625.35</v>
      </c>
      <c r="W480" s="20">
        <v>-2243.98</v>
      </c>
      <c r="X480" s="20">
        <v>-1693.49</v>
      </c>
      <c r="Y480" s="20">
        <v>-1704.23</v>
      </c>
      <c r="Z480" s="20">
        <v>-1223.72</v>
      </c>
      <c r="AA480" s="20">
        <v>-1295.95</v>
      </c>
      <c r="AB480" s="20">
        <v>-1634.02</v>
      </c>
      <c r="AC480" s="20">
        <v>-1687.02</v>
      </c>
      <c r="AD480" s="20">
        <v>-1942.11</v>
      </c>
      <c r="AE480" s="20">
        <v>-2616.5500000000002</v>
      </c>
      <c r="AF480" s="20">
        <v>-3070.98</v>
      </c>
      <c r="AG480" s="20">
        <v>-2492.4499999999998</v>
      </c>
      <c r="AH480" s="20">
        <v>-2563.4299999999998</v>
      </c>
      <c r="AI480" s="20">
        <v>-2396.27</v>
      </c>
      <c r="AJ480" s="20">
        <v>-1778.53</v>
      </c>
      <c r="AK480" s="20">
        <v>-1640.21</v>
      </c>
      <c r="AL480" s="20">
        <v>-1365.23</v>
      </c>
      <c r="AM480" s="20">
        <v>-910.8</v>
      </c>
      <c r="AN480" s="20">
        <v>-720.07</v>
      </c>
      <c r="AO480" s="20">
        <v>-759.14</v>
      </c>
      <c r="AP480" s="20">
        <v>-903.81</v>
      </c>
      <c r="AQ480" s="20">
        <v>-640.32000000000005</v>
      </c>
      <c r="AR480" s="20">
        <v>-636.5</v>
      </c>
      <c r="AS480" s="20">
        <v>-596.34</v>
      </c>
      <c r="AT480" s="20">
        <v>-585.44000000000005</v>
      </c>
      <c r="AU480" s="20">
        <v>-426.95</v>
      </c>
      <c r="AV480" s="20">
        <v>-341.01</v>
      </c>
      <c r="AW480" s="20">
        <v>-120.77</v>
      </c>
      <c r="AX480" s="20">
        <v>-69.8</v>
      </c>
      <c r="AY480" s="20">
        <v>-66.67</v>
      </c>
      <c r="AZ480" s="20">
        <v>-19.309999999999999</v>
      </c>
      <c r="BA480" s="20">
        <v>-17.68</v>
      </c>
      <c r="BB480" s="20">
        <v>-37.85</v>
      </c>
      <c r="BC480" s="20">
        <v>-39.549999999999997</v>
      </c>
      <c r="BD480" s="20">
        <v>-18.46</v>
      </c>
      <c r="BE480" s="20">
        <v>0</v>
      </c>
      <c r="BF480" s="26"/>
      <c r="BG480" s="22"/>
      <c r="BH480" s="26"/>
      <c r="BI480" s="26"/>
      <c r="BJ480" s="26"/>
      <c r="BK480" s="26"/>
      <c r="BL480" s="26"/>
      <c r="BM480" s="26"/>
    </row>
    <row r="481" spans="1:65" x14ac:dyDescent="0.25">
      <c r="A481" s="23" t="s">
        <v>348</v>
      </c>
      <c r="B481" s="29" t="s">
        <v>349</v>
      </c>
      <c r="C481" s="25" t="s">
        <v>342</v>
      </c>
      <c r="D481" s="25" t="s">
        <v>343</v>
      </c>
      <c r="E481" s="25" t="s">
        <v>110</v>
      </c>
      <c r="F481" s="25" t="s">
        <v>344</v>
      </c>
      <c r="G481" s="19" t="s">
        <v>345</v>
      </c>
      <c r="H481" s="20">
        <v>0</v>
      </c>
      <c r="I481" s="20"/>
      <c r="J481" s="20"/>
      <c r="K481" s="20">
        <v>0</v>
      </c>
      <c r="L481" s="20">
        <v>0</v>
      </c>
      <c r="M481" s="20">
        <v>0</v>
      </c>
      <c r="N481" s="20">
        <v>0</v>
      </c>
      <c r="O481" s="20">
        <v>0</v>
      </c>
      <c r="P481" s="20">
        <v>0</v>
      </c>
      <c r="Q481" s="20">
        <v>0</v>
      </c>
      <c r="R481" s="20">
        <v>0</v>
      </c>
      <c r="S481" s="20">
        <v>-7.22</v>
      </c>
      <c r="T481" s="20">
        <v>-41.23</v>
      </c>
      <c r="U481" s="20">
        <v>-438.47</v>
      </c>
      <c r="V481" s="20">
        <v>-691.59</v>
      </c>
      <c r="W481" s="20">
        <v>-716.42</v>
      </c>
      <c r="X481" s="20">
        <v>-702.92</v>
      </c>
      <c r="Y481" s="20">
        <v>-589.97</v>
      </c>
      <c r="Z481" s="20">
        <v>-837.12</v>
      </c>
      <c r="AA481" s="20">
        <v>-913.05</v>
      </c>
      <c r="AB481" s="20">
        <v>-472.6</v>
      </c>
      <c r="AC481" s="20">
        <v>-500.17</v>
      </c>
      <c r="AD481" s="20">
        <v>-408.45</v>
      </c>
      <c r="AE481" s="20">
        <v>-239.58</v>
      </c>
      <c r="AF481" s="20">
        <v>-285.87</v>
      </c>
      <c r="AG481" s="20">
        <v>-322.60000000000002</v>
      </c>
      <c r="AH481" s="20">
        <v>-201.05</v>
      </c>
      <c r="AI481" s="20">
        <v>-89.24</v>
      </c>
      <c r="AJ481" s="20">
        <v>-6.15</v>
      </c>
      <c r="AK481" s="20">
        <v>-3.33</v>
      </c>
      <c r="AL481" s="20">
        <v>-0.03</v>
      </c>
      <c r="AM481" s="20">
        <v>-0.75</v>
      </c>
      <c r="AN481" s="20">
        <v>0</v>
      </c>
      <c r="AO481" s="20">
        <v>0</v>
      </c>
      <c r="AP481" s="20">
        <v>0</v>
      </c>
      <c r="AQ481" s="20">
        <v>0</v>
      </c>
      <c r="AR481" s="20">
        <v>0</v>
      </c>
      <c r="AS481" s="20">
        <v>0</v>
      </c>
      <c r="AT481" s="20">
        <v>0</v>
      </c>
      <c r="AU481" s="20">
        <v>0</v>
      </c>
      <c r="AV481" s="20">
        <v>0</v>
      </c>
      <c r="AW481" s="20">
        <v>0</v>
      </c>
      <c r="AX481" s="20">
        <v>-1.57</v>
      </c>
      <c r="AY481" s="20">
        <v>-1.35</v>
      </c>
      <c r="AZ481" s="20">
        <v>0</v>
      </c>
      <c r="BA481" s="20">
        <v>0</v>
      </c>
      <c r="BB481" s="20">
        <v>0</v>
      </c>
      <c r="BC481" s="20">
        <v>0</v>
      </c>
      <c r="BD481" s="20">
        <v>0</v>
      </c>
      <c r="BE481" s="20">
        <v>0</v>
      </c>
      <c r="BF481" s="26"/>
      <c r="BG481" s="22"/>
      <c r="BH481" s="26"/>
      <c r="BI481" s="26"/>
      <c r="BJ481" s="26"/>
      <c r="BK481" s="26"/>
      <c r="BL481" s="26"/>
      <c r="BM481" s="26"/>
    </row>
    <row r="482" spans="1:65" x14ac:dyDescent="0.25">
      <c r="A482" s="23" t="s">
        <v>319</v>
      </c>
      <c r="B482" s="29" t="s">
        <v>320</v>
      </c>
      <c r="C482" s="25" t="s">
        <v>342</v>
      </c>
      <c r="D482" s="25" t="s">
        <v>343</v>
      </c>
      <c r="E482" s="25" t="s">
        <v>25</v>
      </c>
      <c r="F482" s="25" t="s">
        <v>344</v>
      </c>
      <c r="G482" s="19" t="s">
        <v>345</v>
      </c>
      <c r="H482" s="20">
        <v>0</v>
      </c>
      <c r="I482" s="20"/>
      <c r="J482" s="20"/>
      <c r="K482" s="20">
        <v>0</v>
      </c>
      <c r="L482" s="20">
        <v>0</v>
      </c>
      <c r="M482" s="20">
        <v>0</v>
      </c>
      <c r="N482" s="20">
        <v>0</v>
      </c>
      <c r="O482" s="20">
        <v>0</v>
      </c>
      <c r="P482" s="20">
        <v>0</v>
      </c>
      <c r="Q482" s="20">
        <v>0</v>
      </c>
      <c r="R482" s="20">
        <v>0</v>
      </c>
      <c r="S482" s="20">
        <v>0</v>
      </c>
      <c r="T482" s="20">
        <v>-17.079999999999998</v>
      </c>
      <c r="U482" s="20">
        <v>-247.96</v>
      </c>
      <c r="V482" s="20">
        <v>-951.99</v>
      </c>
      <c r="W482" s="20">
        <v>-1305.02</v>
      </c>
      <c r="X482" s="20">
        <v>-1497.99</v>
      </c>
      <c r="Y482" s="20">
        <v>-1895.01</v>
      </c>
      <c r="Z482" s="20">
        <v>-2222</v>
      </c>
      <c r="AA482" s="20">
        <v>-2680</v>
      </c>
      <c r="AB482" s="20">
        <v>-2385.0100000000002</v>
      </c>
      <c r="AC482" s="20">
        <v>-2462.54</v>
      </c>
      <c r="AD482" s="20">
        <v>-2485.3200000000002</v>
      </c>
      <c r="AE482" s="20">
        <v>-2559.6799999999998</v>
      </c>
      <c r="AF482" s="20">
        <v>-2666.41</v>
      </c>
      <c r="AG482" s="20">
        <v>-2644.84</v>
      </c>
      <c r="AH482" s="20">
        <v>-2476.13</v>
      </c>
      <c r="AI482" s="20">
        <v>-2241.94</v>
      </c>
      <c r="AJ482" s="20">
        <v>-2383.88</v>
      </c>
      <c r="AK482" s="20">
        <v>-2687.17</v>
      </c>
      <c r="AL482" s="20">
        <v>-2543.0100000000002</v>
      </c>
      <c r="AM482" s="20">
        <v>-2319.52</v>
      </c>
      <c r="AN482" s="20">
        <v>-2257.9299999999998</v>
      </c>
      <c r="AO482" s="20">
        <v>-2248.23</v>
      </c>
      <c r="AP482" s="20">
        <v>-2236.69</v>
      </c>
      <c r="AQ482" s="20">
        <v>-1867.81</v>
      </c>
      <c r="AR482" s="20">
        <v>-1662.59</v>
      </c>
      <c r="AS482" s="20">
        <v>-1691.96</v>
      </c>
      <c r="AT482" s="20">
        <v>-1754.96</v>
      </c>
      <c r="AU482" s="20">
        <v>-1626.85</v>
      </c>
      <c r="AV482" s="20">
        <v>-1586.7</v>
      </c>
      <c r="AW482" s="20">
        <v>-1510.48</v>
      </c>
      <c r="AX482" s="20">
        <v>-1411.44</v>
      </c>
      <c r="AY482" s="20">
        <v>-1476.32</v>
      </c>
      <c r="AZ482" s="20">
        <v>-1679.55</v>
      </c>
      <c r="BA482" s="20">
        <v>-1693.85</v>
      </c>
      <c r="BB482" s="20">
        <v>-1416.44</v>
      </c>
      <c r="BC482" s="20">
        <v>-1329.41</v>
      </c>
      <c r="BD482" s="20">
        <v>-1261.81</v>
      </c>
      <c r="BE482" s="20">
        <v>-1171.48</v>
      </c>
      <c r="BF482" s="26"/>
      <c r="BG482" s="22"/>
      <c r="BH482" s="26"/>
      <c r="BI482" s="26"/>
      <c r="BJ482" s="26"/>
      <c r="BK482" s="26"/>
      <c r="BL482" s="26"/>
      <c r="BM482" s="26"/>
    </row>
    <row r="483" spans="1:65" x14ac:dyDescent="0.25">
      <c r="A483" s="23" t="s">
        <v>350</v>
      </c>
      <c r="B483" s="29" t="s">
        <v>351</v>
      </c>
      <c r="C483" s="25" t="s">
        <v>342</v>
      </c>
      <c r="D483" s="25" t="s">
        <v>343</v>
      </c>
      <c r="E483" s="25" t="s">
        <v>128</v>
      </c>
      <c r="F483" s="25" t="s">
        <v>344</v>
      </c>
      <c r="G483" s="19" t="s">
        <v>345</v>
      </c>
      <c r="H483" s="20">
        <v>0</v>
      </c>
      <c r="I483" s="20"/>
      <c r="J483" s="20"/>
      <c r="K483" s="20">
        <v>0</v>
      </c>
      <c r="L483" s="20">
        <v>0</v>
      </c>
      <c r="M483" s="20">
        <v>-3.51</v>
      </c>
      <c r="N483" s="20">
        <v>-20.8</v>
      </c>
      <c r="O483" s="20">
        <v>-20.8</v>
      </c>
      <c r="P483" s="20">
        <v>-261.27</v>
      </c>
      <c r="Q483" s="20">
        <v>-1007.55</v>
      </c>
      <c r="R483" s="20">
        <v>-1195.69</v>
      </c>
      <c r="S483" s="20">
        <v>-1837.34</v>
      </c>
      <c r="T483" s="20">
        <v>-3476.77</v>
      </c>
      <c r="U483" s="20">
        <v>-4640.22</v>
      </c>
      <c r="V483" s="20">
        <v>-4520.21</v>
      </c>
      <c r="W483" s="20">
        <v>-4132.08</v>
      </c>
      <c r="X483" s="20">
        <v>-3673.74</v>
      </c>
      <c r="Y483" s="20">
        <v>-2644.94</v>
      </c>
      <c r="Z483" s="20">
        <v>-2457.89</v>
      </c>
      <c r="AA483" s="20">
        <v>-2853.71</v>
      </c>
      <c r="AB483" s="20">
        <v>-2203.58</v>
      </c>
      <c r="AC483" s="20">
        <v>-2106.3000000000002</v>
      </c>
      <c r="AD483" s="20">
        <v>-2294.9499999999998</v>
      </c>
      <c r="AE483" s="20">
        <v>-1798</v>
      </c>
      <c r="AF483" s="20">
        <v>-1446.42</v>
      </c>
      <c r="AG483" s="20">
        <v>-1238.72</v>
      </c>
      <c r="AH483" s="20">
        <v>-903.57</v>
      </c>
      <c r="AI483" s="20">
        <v>-708.37</v>
      </c>
      <c r="AJ483" s="20">
        <v>-1079.21</v>
      </c>
      <c r="AK483" s="20">
        <v>-1234.03</v>
      </c>
      <c r="AL483" s="20">
        <v>-856.22</v>
      </c>
      <c r="AM483" s="20">
        <v>-1203.48</v>
      </c>
      <c r="AN483" s="20">
        <v>-1437.07</v>
      </c>
      <c r="AO483" s="20">
        <v>-1786.87</v>
      </c>
      <c r="AP483" s="20">
        <v>-2004.27</v>
      </c>
      <c r="AQ483" s="20">
        <v>-2052.88</v>
      </c>
      <c r="AR483" s="20">
        <v>-1809.95</v>
      </c>
      <c r="AS483" s="20">
        <v>-1245.6199999999999</v>
      </c>
      <c r="AT483" s="20">
        <v>-1328.05</v>
      </c>
      <c r="AU483" s="20">
        <v>-1191.3499999999999</v>
      </c>
      <c r="AV483" s="20">
        <v>-1174.8599999999999</v>
      </c>
      <c r="AW483" s="20">
        <v>-1520.27</v>
      </c>
      <c r="AX483" s="20">
        <v>-1040.71</v>
      </c>
      <c r="AY483" s="20">
        <v>-737.8</v>
      </c>
      <c r="AZ483" s="20">
        <v>-620.05999999999995</v>
      </c>
      <c r="BA483" s="20">
        <v>-445.35</v>
      </c>
      <c r="BB483" s="20">
        <v>-360.93</v>
      </c>
      <c r="BC483" s="20">
        <v>-220.58</v>
      </c>
      <c r="BD483" s="20">
        <v>-134.47999999999999</v>
      </c>
      <c r="BE483" s="20">
        <v>-127.28</v>
      </c>
      <c r="BF483" s="26"/>
      <c r="BG483" s="22"/>
      <c r="BH483" s="26"/>
      <c r="BI483" s="26"/>
      <c r="BJ483" s="26"/>
      <c r="BK483" s="26"/>
      <c r="BL483" s="26"/>
      <c r="BM483" s="26"/>
    </row>
    <row r="484" spans="1:65" x14ac:dyDescent="0.25">
      <c r="A484" s="23" t="s">
        <v>352</v>
      </c>
      <c r="B484" s="29" t="s">
        <v>353</v>
      </c>
      <c r="C484" s="25" t="s">
        <v>342</v>
      </c>
      <c r="D484" s="25" t="s">
        <v>343</v>
      </c>
      <c r="E484" s="25" t="s">
        <v>134</v>
      </c>
      <c r="F484" s="25" t="s">
        <v>344</v>
      </c>
      <c r="G484" s="19" t="s">
        <v>345</v>
      </c>
      <c r="H484" s="20">
        <v>0</v>
      </c>
      <c r="I484" s="20"/>
      <c r="J484" s="20"/>
      <c r="K484" s="20">
        <v>0</v>
      </c>
      <c r="L484" s="20">
        <v>0</v>
      </c>
      <c r="M484" s="20">
        <v>-1.3</v>
      </c>
      <c r="N484" s="20">
        <v>0</v>
      </c>
      <c r="O484" s="20">
        <v>0</v>
      </c>
      <c r="P484" s="20">
        <v>0</v>
      </c>
      <c r="Q484" s="20">
        <v>0</v>
      </c>
      <c r="R484" s="20">
        <v>0</v>
      </c>
      <c r="S484" s="20">
        <v>-11.36</v>
      </c>
      <c r="T484" s="20">
        <v>-0.15</v>
      </c>
      <c r="U484" s="20">
        <v>-132.15</v>
      </c>
      <c r="V484" s="20">
        <v>-139.86000000000001</v>
      </c>
      <c r="W484" s="20">
        <v>-63.19</v>
      </c>
      <c r="X484" s="20">
        <v>-41.67</v>
      </c>
      <c r="Y484" s="20">
        <v>-35.369999999999997</v>
      </c>
      <c r="Z484" s="20">
        <v>-59.93</v>
      </c>
      <c r="AA484" s="20">
        <v>-91.74</v>
      </c>
      <c r="AB484" s="20">
        <v>-52.41</v>
      </c>
      <c r="AC484" s="20">
        <v>-22.11</v>
      </c>
      <c r="AD484" s="20">
        <v>-12.02</v>
      </c>
      <c r="AE484" s="20">
        <v>-9.5500000000000007</v>
      </c>
      <c r="AF484" s="20">
        <v>-6.84</v>
      </c>
      <c r="AG484" s="20">
        <v>-4.45</v>
      </c>
      <c r="AH484" s="20">
        <v>-3.9</v>
      </c>
      <c r="AI484" s="20">
        <v>0</v>
      </c>
      <c r="AJ484" s="20">
        <v>0</v>
      </c>
      <c r="AK484" s="20">
        <v>0</v>
      </c>
      <c r="AL484" s="20">
        <v>0</v>
      </c>
      <c r="AM484" s="20">
        <v>0</v>
      </c>
      <c r="AN484" s="20">
        <v>0</v>
      </c>
      <c r="AO484" s="20">
        <v>0</v>
      </c>
      <c r="AP484" s="20">
        <v>0</v>
      </c>
      <c r="AQ484" s="20">
        <v>0</v>
      </c>
      <c r="AR484" s="20">
        <v>0</v>
      </c>
      <c r="AS484" s="20">
        <v>0</v>
      </c>
      <c r="AT484" s="20">
        <v>0</v>
      </c>
      <c r="AU484" s="20">
        <v>0</v>
      </c>
      <c r="AV484" s="20">
        <v>0</v>
      </c>
      <c r="AW484" s="20">
        <v>0</v>
      </c>
      <c r="AX484" s="20">
        <v>0</v>
      </c>
      <c r="AY484" s="20">
        <v>0</v>
      </c>
      <c r="AZ484" s="20">
        <v>0</v>
      </c>
      <c r="BA484" s="20">
        <v>0</v>
      </c>
      <c r="BB484" s="20">
        <v>0</v>
      </c>
      <c r="BC484" s="20">
        <v>0</v>
      </c>
      <c r="BD484" s="20">
        <v>0</v>
      </c>
      <c r="BE484" s="20">
        <v>0</v>
      </c>
      <c r="BF484" s="26"/>
      <c r="BG484" s="22"/>
      <c r="BH484" s="26"/>
      <c r="BI484" s="26"/>
      <c r="BJ484" s="26"/>
      <c r="BK484" s="26"/>
      <c r="BL484" s="26"/>
      <c r="BM484" s="26"/>
    </row>
    <row r="485" spans="1:65" x14ac:dyDescent="0.25">
      <c r="A485" s="23" t="s">
        <v>354</v>
      </c>
      <c r="B485" s="29" t="s">
        <v>355</v>
      </c>
      <c r="C485" s="25" t="s">
        <v>342</v>
      </c>
      <c r="D485" s="25" t="s">
        <v>343</v>
      </c>
      <c r="E485" s="25" t="s">
        <v>40</v>
      </c>
      <c r="F485" s="25" t="s">
        <v>344</v>
      </c>
      <c r="G485" s="19" t="s">
        <v>345</v>
      </c>
      <c r="H485" s="20">
        <v>-290</v>
      </c>
      <c r="I485" s="20"/>
      <c r="J485" s="20"/>
      <c r="K485" s="20">
        <v>-290</v>
      </c>
      <c r="L485" s="20">
        <v>-290</v>
      </c>
      <c r="M485" s="20">
        <v>-435</v>
      </c>
      <c r="N485" s="20">
        <v>-580</v>
      </c>
      <c r="O485" s="20">
        <v>-870</v>
      </c>
      <c r="P485" s="20">
        <v>-1820.04</v>
      </c>
      <c r="Q485" s="20">
        <v>-2542.7199999999998</v>
      </c>
      <c r="R485" s="20">
        <v>-2846.36</v>
      </c>
      <c r="S485" s="20">
        <v>-3107.06</v>
      </c>
      <c r="T485" s="20">
        <v>-3367.78</v>
      </c>
      <c r="U485" s="20">
        <v>-3353.28</v>
      </c>
      <c r="V485" s="20">
        <v>-3378.8</v>
      </c>
      <c r="W485" s="20">
        <v>-3404.32</v>
      </c>
      <c r="X485" s="20">
        <v>-3430.12</v>
      </c>
      <c r="Y485" s="20">
        <v>-3410.7</v>
      </c>
      <c r="Z485" s="20">
        <v>-3391.26</v>
      </c>
      <c r="AA485" s="20">
        <v>-3391.26</v>
      </c>
      <c r="AB485" s="20">
        <v>-3391.26</v>
      </c>
      <c r="AC485" s="20">
        <v>-3166.8</v>
      </c>
      <c r="AD485" s="20">
        <v>-2942.34</v>
      </c>
      <c r="AE485" s="20">
        <v>-2717.88</v>
      </c>
      <c r="AF485" s="20">
        <v>-2422.08</v>
      </c>
      <c r="AG485" s="20">
        <v>-2594.63</v>
      </c>
      <c r="AH485" s="20">
        <v>-2515.46</v>
      </c>
      <c r="AI485" s="20">
        <v>-2295.06</v>
      </c>
      <c r="AJ485" s="20">
        <v>-2074.37</v>
      </c>
      <c r="AK485" s="20">
        <v>-1934.3</v>
      </c>
      <c r="AL485" s="20">
        <v>-1934.3</v>
      </c>
      <c r="AM485" s="20">
        <v>-1934.3</v>
      </c>
      <c r="AN485" s="20">
        <v>-1934.3</v>
      </c>
      <c r="AO485" s="20">
        <v>-1934.3</v>
      </c>
      <c r="AP485" s="20">
        <v>-1936.62</v>
      </c>
      <c r="AQ485" s="20">
        <v>-1936.62</v>
      </c>
      <c r="AR485" s="20">
        <v>-1936.62</v>
      </c>
      <c r="AS485" s="20">
        <v>-1936.62</v>
      </c>
      <c r="AT485" s="20">
        <v>-1936.62</v>
      </c>
      <c r="AU485" s="20">
        <v>-1927.02</v>
      </c>
      <c r="AV485" s="20">
        <v>-1927.66</v>
      </c>
      <c r="AW485" s="20">
        <v>-1928.77</v>
      </c>
      <c r="AX485" s="20">
        <v>-1928.62</v>
      </c>
      <c r="AY485" s="20">
        <v>-1965.7</v>
      </c>
      <c r="AZ485" s="20">
        <v>-1983.39</v>
      </c>
      <c r="BA485" s="20">
        <v>-1982.95</v>
      </c>
      <c r="BB485" s="20">
        <v>-1965.06</v>
      </c>
      <c r="BC485" s="20">
        <v>-1946.96</v>
      </c>
      <c r="BD485" s="20">
        <v>-1895.14</v>
      </c>
      <c r="BE485" s="20">
        <v>-2065.6999999999998</v>
      </c>
      <c r="BF485" s="26"/>
      <c r="BG485" s="22"/>
      <c r="BH485" s="26"/>
      <c r="BI485" s="26"/>
      <c r="BJ485" s="26"/>
      <c r="BK485" s="26"/>
      <c r="BL485" s="26"/>
      <c r="BM485" s="26"/>
    </row>
    <row r="486" spans="1:65" x14ac:dyDescent="0.25">
      <c r="A486" s="23" t="s">
        <v>356</v>
      </c>
      <c r="B486" s="29" t="s">
        <v>357</v>
      </c>
      <c r="C486" s="25" t="s">
        <v>342</v>
      </c>
      <c r="D486" s="25" t="s">
        <v>343</v>
      </c>
      <c r="E486" s="25" t="s">
        <v>43</v>
      </c>
      <c r="F486" s="25" t="s">
        <v>344</v>
      </c>
      <c r="G486" s="19" t="s">
        <v>345</v>
      </c>
      <c r="H486" s="20">
        <v>0</v>
      </c>
      <c r="I486" s="20"/>
      <c r="J486" s="20"/>
      <c r="K486" s="20">
        <v>0</v>
      </c>
      <c r="L486" s="20">
        <v>0</v>
      </c>
      <c r="M486" s="20">
        <v>0</v>
      </c>
      <c r="N486" s="20">
        <v>0</v>
      </c>
      <c r="O486" s="20">
        <v>0</v>
      </c>
      <c r="P486" s="20">
        <v>0</v>
      </c>
      <c r="Q486" s="20">
        <v>0</v>
      </c>
      <c r="R486" s="20">
        <v>0</v>
      </c>
      <c r="S486" s="20">
        <v>0</v>
      </c>
      <c r="T486" s="20">
        <v>0</v>
      </c>
      <c r="U486" s="20">
        <v>0</v>
      </c>
      <c r="V486" s="20">
        <v>-10.36</v>
      </c>
      <c r="W486" s="20">
        <v>-10.36</v>
      </c>
      <c r="X486" s="20">
        <v>-10.36</v>
      </c>
      <c r="Y486" s="20">
        <v>-26.88</v>
      </c>
      <c r="Z486" s="20">
        <v>-26.88</v>
      </c>
      <c r="AA486" s="20">
        <v>-26.88</v>
      </c>
      <c r="AB486" s="20">
        <v>-26.88</v>
      </c>
      <c r="AC486" s="20">
        <v>-26.88</v>
      </c>
      <c r="AD486" s="20">
        <v>-26.88</v>
      </c>
      <c r="AE486" s="20">
        <v>-26.88</v>
      </c>
      <c r="AF486" s="20">
        <v>-26.88</v>
      </c>
      <c r="AG486" s="20">
        <v>-26.88</v>
      </c>
      <c r="AH486" s="20">
        <v>-26.88</v>
      </c>
      <c r="AI486" s="20">
        <v>-26.88</v>
      </c>
      <c r="AJ486" s="20">
        <v>-26.88</v>
      </c>
      <c r="AK486" s="20">
        <v>-26.88</v>
      </c>
      <c r="AL486" s="20">
        <v>-26.88</v>
      </c>
      <c r="AM486" s="20">
        <v>-26.88</v>
      </c>
      <c r="AN486" s="20">
        <v>-26.88</v>
      </c>
      <c r="AO486" s="20">
        <v>-26.88</v>
      </c>
      <c r="AP486" s="20">
        <v>-26.88</v>
      </c>
      <c r="AQ486" s="20">
        <v>-26.88</v>
      </c>
      <c r="AR486" s="20">
        <v>-26.88</v>
      </c>
      <c r="AS486" s="20">
        <v>-26.88</v>
      </c>
      <c r="AT486" s="20">
        <v>-26.88</v>
      </c>
      <c r="AU486" s="20">
        <v>-26.88</v>
      </c>
      <c r="AV486" s="20">
        <v>-26.88</v>
      </c>
      <c r="AW486" s="20">
        <v>-28.22</v>
      </c>
      <c r="AX486" s="20">
        <v>-25.49</v>
      </c>
      <c r="AY486" s="20">
        <v>-25.49</v>
      </c>
      <c r="AZ486" s="20">
        <v>-26.12</v>
      </c>
      <c r="BA486" s="20">
        <v>-26.78</v>
      </c>
      <c r="BB486" s="20">
        <v>-26.51</v>
      </c>
      <c r="BC486" s="20">
        <v>-26.24</v>
      </c>
      <c r="BD486" s="20">
        <v>-25.46</v>
      </c>
      <c r="BE486" s="20">
        <v>-27.75</v>
      </c>
      <c r="BF486" s="26"/>
      <c r="BG486" s="22"/>
      <c r="BH486" s="26"/>
      <c r="BI486" s="26"/>
      <c r="BJ486" s="26"/>
      <c r="BK486" s="26"/>
      <c r="BL486" s="26"/>
      <c r="BM486" s="26"/>
    </row>
    <row r="487" spans="1:65" x14ac:dyDescent="0.25">
      <c r="A487" s="23" t="s">
        <v>358</v>
      </c>
      <c r="B487" s="29" t="s">
        <v>359</v>
      </c>
      <c r="C487" s="25" t="s">
        <v>342</v>
      </c>
      <c r="D487" s="25" t="s">
        <v>343</v>
      </c>
      <c r="E487" s="25" t="s">
        <v>52</v>
      </c>
      <c r="F487" s="25" t="s">
        <v>344</v>
      </c>
      <c r="G487" s="19" t="s">
        <v>345</v>
      </c>
      <c r="H487" s="20">
        <v>0</v>
      </c>
      <c r="I487" s="20"/>
      <c r="J487" s="20"/>
      <c r="K487" s="20">
        <v>0</v>
      </c>
      <c r="L487" s="20">
        <v>0</v>
      </c>
      <c r="M487" s="20">
        <v>0</v>
      </c>
      <c r="N487" s="20">
        <v>0</v>
      </c>
      <c r="O487" s="20">
        <v>0</v>
      </c>
      <c r="P487" s="20">
        <v>0</v>
      </c>
      <c r="Q487" s="20">
        <v>0</v>
      </c>
      <c r="R487" s="20">
        <v>0</v>
      </c>
      <c r="S487" s="20">
        <v>0</v>
      </c>
      <c r="T487" s="20">
        <v>-199.02</v>
      </c>
      <c r="U487" s="20">
        <v>-102.34</v>
      </c>
      <c r="V487" s="20">
        <v>-83.41</v>
      </c>
      <c r="W487" s="20">
        <v>-60.27</v>
      </c>
      <c r="X487" s="20">
        <v>-60.27</v>
      </c>
      <c r="Y487" s="20">
        <v>-60.27</v>
      </c>
      <c r="Z487" s="20">
        <v>-60.27</v>
      </c>
      <c r="AA487" s="20">
        <v>-60.27</v>
      </c>
      <c r="AB487" s="20">
        <v>-60.27</v>
      </c>
      <c r="AC487" s="20">
        <v>-41.48</v>
      </c>
      <c r="AD487" s="20">
        <v>-41.48</v>
      </c>
      <c r="AE487" s="20">
        <v>-41.48</v>
      </c>
      <c r="AF487" s="20">
        <v>-59.92</v>
      </c>
      <c r="AG487" s="20">
        <v>-69.91</v>
      </c>
      <c r="AH487" s="20">
        <v>-203.03</v>
      </c>
      <c r="AI487" s="20">
        <v>-203.88</v>
      </c>
      <c r="AJ487" s="20">
        <v>-143.21</v>
      </c>
      <c r="AK487" s="20">
        <v>-120.28</v>
      </c>
      <c r="AL487" s="20">
        <v>-120.12</v>
      </c>
      <c r="AM487" s="20">
        <v>-84.84</v>
      </c>
      <c r="AN487" s="20">
        <v>-71.400000000000006</v>
      </c>
      <c r="AO487" s="20">
        <v>-59.64</v>
      </c>
      <c r="AP487" s="20">
        <v>-50.4</v>
      </c>
      <c r="AQ487" s="20">
        <v>-50</v>
      </c>
      <c r="AR487" s="20">
        <v>-92.49</v>
      </c>
      <c r="AS487" s="20">
        <v>-134.97999999999999</v>
      </c>
      <c r="AT487" s="20">
        <v>-177.46</v>
      </c>
      <c r="AU487" s="20">
        <v>-177.46</v>
      </c>
      <c r="AV487" s="20">
        <v>-177.46</v>
      </c>
      <c r="AW487" s="20">
        <v>-177.46</v>
      </c>
      <c r="AX487" s="20">
        <v>-177.46</v>
      </c>
      <c r="AY487" s="20">
        <v>-177.46</v>
      </c>
      <c r="AZ487" s="20">
        <v>-177.46</v>
      </c>
      <c r="BA487" s="20">
        <v>-177.46</v>
      </c>
      <c r="BB487" s="20">
        <v>-183.85</v>
      </c>
      <c r="BC487" s="20">
        <v>-187.58</v>
      </c>
      <c r="BD487" s="20">
        <v>-187.58</v>
      </c>
      <c r="BE487" s="20">
        <v>-187.58</v>
      </c>
      <c r="BF487" s="26"/>
      <c r="BG487" s="22"/>
      <c r="BH487" s="26"/>
      <c r="BI487" s="26"/>
      <c r="BJ487" s="26"/>
      <c r="BK487" s="26"/>
      <c r="BL487" s="26"/>
      <c r="BM487" s="26"/>
    </row>
    <row r="488" spans="1:65" x14ac:dyDescent="0.25">
      <c r="A488" s="23" t="s">
        <v>360</v>
      </c>
      <c r="B488" s="29" t="s">
        <v>360</v>
      </c>
      <c r="C488" s="25" t="s">
        <v>342</v>
      </c>
      <c r="D488" s="25" t="s">
        <v>343</v>
      </c>
      <c r="E488" s="25" t="s">
        <v>54</v>
      </c>
      <c r="F488" s="25" t="s">
        <v>361</v>
      </c>
      <c r="G488" s="19" t="s">
        <v>19</v>
      </c>
      <c r="H488" s="20">
        <v>0</v>
      </c>
      <c r="I488" s="20"/>
      <c r="J488" s="20"/>
      <c r="K488" s="20">
        <v>0</v>
      </c>
      <c r="L488" s="20">
        <v>0</v>
      </c>
      <c r="M488" s="20">
        <v>0</v>
      </c>
      <c r="N488" s="20">
        <v>0</v>
      </c>
      <c r="O488" s="20">
        <v>0</v>
      </c>
      <c r="P488" s="20">
        <v>0</v>
      </c>
      <c r="Q488" s="20">
        <v>0</v>
      </c>
      <c r="R488" s="20">
        <v>0</v>
      </c>
      <c r="S488" s="20">
        <v>0</v>
      </c>
      <c r="T488" s="20">
        <v>0</v>
      </c>
      <c r="U488" s="20">
        <v>0</v>
      </c>
      <c r="V488" s="20">
        <v>0</v>
      </c>
      <c r="W488" s="20">
        <v>0</v>
      </c>
      <c r="X488" s="20">
        <v>0</v>
      </c>
      <c r="Y488" s="20">
        <v>0</v>
      </c>
      <c r="Z488" s="20">
        <v>0</v>
      </c>
      <c r="AA488" s="20">
        <v>0</v>
      </c>
      <c r="AB488" s="20">
        <v>0</v>
      </c>
      <c r="AC488" s="20">
        <v>0</v>
      </c>
      <c r="AD488" s="20">
        <v>-2.75</v>
      </c>
      <c r="AE488" s="20">
        <v>-4.46</v>
      </c>
      <c r="AF488" s="20">
        <v>-132.11000000000001</v>
      </c>
      <c r="AG488" s="20">
        <v>-26.12</v>
      </c>
      <c r="AH488" s="20">
        <v>-34.61</v>
      </c>
      <c r="AI488" s="20">
        <v>-30.39</v>
      </c>
      <c r="AJ488" s="20">
        <v>-76.489999999999995</v>
      </c>
      <c r="AK488" s="20">
        <v>-80.319999999999993</v>
      </c>
      <c r="AL488" s="20">
        <v>-96.28</v>
      </c>
      <c r="AM488" s="20">
        <v>-134.63</v>
      </c>
      <c r="AN488" s="20">
        <v>-169.19</v>
      </c>
      <c r="AO488" s="20">
        <v>-84.33</v>
      </c>
      <c r="AP488" s="20">
        <v>-328.71</v>
      </c>
      <c r="AQ488" s="20">
        <v>-276.11</v>
      </c>
      <c r="AR488" s="20">
        <v>-381.61</v>
      </c>
      <c r="AS488" s="20">
        <v>-175.51</v>
      </c>
      <c r="AT488" s="20">
        <v>-199.06</v>
      </c>
      <c r="AU488" s="20">
        <v>-169.25</v>
      </c>
      <c r="AV488" s="20">
        <v>-118.81</v>
      </c>
      <c r="AW488" s="20">
        <v>-100.89</v>
      </c>
      <c r="AX488" s="20">
        <v>-106.9</v>
      </c>
      <c r="AY488" s="20">
        <v>-109.91</v>
      </c>
      <c r="AZ488" s="20">
        <v>-123.81</v>
      </c>
      <c r="BA488" s="20">
        <v>-87.97</v>
      </c>
      <c r="BB488" s="20">
        <v>-109.23</v>
      </c>
      <c r="BC488" s="20">
        <v>-100.39</v>
      </c>
      <c r="BD488" s="20">
        <v>-89.67</v>
      </c>
      <c r="BE488" s="20">
        <v>-95.51</v>
      </c>
      <c r="BF488" s="26"/>
      <c r="BG488" s="22"/>
      <c r="BH488" s="26"/>
      <c r="BI488" s="26"/>
      <c r="BJ488" s="26"/>
      <c r="BK488" s="26"/>
      <c r="BL488" s="26"/>
      <c r="BM488" s="26"/>
    </row>
    <row r="489" spans="1:65" x14ac:dyDescent="0.25">
      <c r="A489" s="23" t="s">
        <v>321</v>
      </c>
      <c r="B489" s="31" t="s">
        <v>322</v>
      </c>
      <c r="C489" s="25" t="s">
        <v>342</v>
      </c>
      <c r="D489" s="25" t="s">
        <v>343</v>
      </c>
      <c r="E489" s="25" t="s">
        <v>173</v>
      </c>
      <c r="F489" s="25" t="s">
        <v>344</v>
      </c>
      <c r="G489" s="19" t="s">
        <v>345</v>
      </c>
      <c r="H489" s="20">
        <v>0</v>
      </c>
      <c r="I489" s="20"/>
      <c r="J489" s="20"/>
      <c r="K489" s="20">
        <v>0</v>
      </c>
      <c r="L489" s="20">
        <v>0</v>
      </c>
      <c r="M489" s="20">
        <v>0</v>
      </c>
      <c r="N489" s="20">
        <v>0</v>
      </c>
      <c r="O489" s="20">
        <v>0</v>
      </c>
      <c r="P489" s="20">
        <v>0</v>
      </c>
      <c r="Q489" s="20">
        <v>0</v>
      </c>
      <c r="R489" s="20">
        <v>0</v>
      </c>
      <c r="S489" s="20">
        <v>0</v>
      </c>
      <c r="T489" s="20">
        <v>0</v>
      </c>
      <c r="U489" s="20">
        <v>0</v>
      </c>
      <c r="V489" s="20">
        <v>0</v>
      </c>
      <c r="W489" s="20">
        <v>0</v>
      </c>
      <c r="X489" s="20">
        <v>0</v>
      </c>
      <c r="Y489" s="20">
        <v>0</v>
      </c>
      <c r="Z489" s="20">
        <v>0</v>
      </c>
      <c r="AA489" s="20">
        <v>0</v>
      </c>
      <c r="AB489" s="20">
        <v>0</v>
      </c>
      <c r="AC489" s="20">
        <v>0</v>
      </c>
      <c r="AD489" s="20">
        <v>0</v>
      </c>
      <c r="AE489" s="20">
        <v>0</v>
      </c>
      <c r="AF489" s="20">
        <v>0</v>
      </c>
      <c r="AG489" s="20">
        <v>0</v>
      </c>
      <c r="AH489" s="20">
        <v>0</v>
      </c>
      <c r="AI489" s="20">
        <v>0</v>
      </c>
      <c r="AJ489" s="20">
        <v>0</v>
      </c>
      <c r="AK489" s="20">
        <v>0</v>
      </c>
      <c r="AL489" s="20">
        <v>0</v>
      </c>
      <c r="AM489" s="20">
        <v>0</v>
      </c>
      <c r="AN489" s="20">
        <v>0</v>
      </c>
      <c r="AO489" s="20">
        <v>0</v>
      </c>
      <c r="AP489" s="20">
        <v>0</v>
      </c>
      <c r="AQ489" s="20">
        <v>0</v>
      </c>
      <c r="AR489" s="20">
        <v>0</v>
      </c>
      <c r="AS489" s="20">
        <v>0</v>
      </c>
      <c r="AT489" s="20">
        <v>0</v>
      </c>
      <c r="AU489" s="20">
        <v>0</v>
      </c>
      <c r="AV489" s="20">
        <v>0</v>
      </c>
      <c r="AW489" s="20">
        <v>0</v>
      </c>
      <c r="AX489" s="20">
        <v>-5.01</v>
      </c>
      <c r="AY489" s="20">
        <v>-15.65</v>
      </c>
      <c r="AZ489" s="20">
        <v>-52.93</v>
      </c>
      <c r="BA489" s="20">
        <v>-94.18</v>
      </c>
      <c r="BB489" s="20">
        <v>-109.96</v>
      </c>
      <c r="BC489" s="20">
        <v>-148.4</v>
      </c>
      <c r="BD489" s="20">
        <v>-242.52</v>
      </c>
      <c r="BE489" s="20">
        <v>-326.27</v>
      </c>
      <c r="BF489" s="26"/>
      <c r="BG489" s="22"/>
      <c r="BH489" s="26"/>
      <c r="BI489" s="26"/>
      <c r="BJ489" s="26"/>
      <c r="BK489" s="26"/>
      <c r="BL489" s="26"/>
      <c r="BM489" s="26"/>
    </row>
    <row r="490" spans="1:65" x14ac:dyDescent="0.25">
      <c r="A490" s="23" t="s">
        <v>362</v>
      </c>
      <c r="B490" s="29" t="s">
        <v>363</v>
      </c>
      <c r="C490" s="25" t="s">
        <v>342</v>
      </c>
      <c r="D490" s="25" t="s">
        <v>343</v>
      </c>
      <c r="E490" s="25" t="s">
        <v>73</v>
      </c>
      <c r="F490" s="25" t="s">
        <v>364</v>
      </c>
      <c r="G490" s="19" t="s">
        <v>19</v>
      </c>
      <c r="H490" s="20">
        <v>-0.06</v>
      </c>
      <c r="I490" s="20"/>
      <c r="J490" s="20"/>
      <c r="K490" s="20">
        <v>-0.19</v>
      </c>
      <c r="L490" s="20">
        <v>-0.25</v>
      </c>
      <c r="M490" s="20">
        <v>-0.31</v>
      </c>
      <c r="N490" s="20">
        <v>-0.99</v>
      </c>
      <c r="O490" s="20">
        <v>-2.91</v>
      </c>
      <c r="P490" s="20">
        <v>-5.26</v>
      </c>
      <c r="Q490" s="20">
        <v>-20.72</v>
      </c>
      <c r="R490" s="20">
        <v>-28.26</v>
      </c>
      <c r="S490" s="20">
        <v>-33.33</v>
      </c>
      <c r="T490" s="20">
        <v>-35.869999999999997</v>
      </c>
      <c r="U490" s="20">
        <v>-38.22</v>
      </c>
      <c r="V490" s="20">
        <v>-40.880000000000003</v>
      </c>
      <c r="W490" s="20">
        <v>-42.17</v>
      </c>
      <c r="X490" s="20">
        <v>-42.73</v>
      </c>
      <c r="Y490" s="20">
        <v>-42.67</v>
      </c>
      <c r="Z490" s="20">
        <v>-42.3</v>
      </c>
      <c r="AA490" s="20">
        <v>-41.43</v>
      </c>
      <c r="AB490" s="20">
        <v>-43.66</v>
      </c>
      <c r="AC490" s="20">
        <v>-47.25</v>
      </c>
      <c r="AD490" s="20">
        <v>-48.98</v>
      </c>
      <c r="AE490" s="20">
        <v>-51.14</v>
      </c>
      <c r="AF490" s="20">
        <v>-53.37</v>
      </c>
      <c r="AG490" s="20">
        <v>-56.21</v>
      </c>
      <c r="AH490" s="20">
        <v>-58.81</v>
      </c>
      <c r="AI490" s="20">
        <v>-61.16</v>
      </c>
      <c r="AJ490" s="20">
        <v>-62.86</v>
      </c>
      <c r="AK490" s="20">
        <v>-64.16</v>
      </c>
      <c r="AL490" s="20">
        <v>-64.53</v>
      </c>
      <c r="AM490" s="20">
        <v>-65.02</v>
      </c>
      <c r="AN490" s="20">
        <v>-66.45</v>
      </c>
      <c r="AO490" s="20">
        <v>-71.02</v>
      </c>
      <c r="AP490" s="20">
        <v>-79.150000000000006</v>
      </c>
      <c r="AQ490" s="20">
        <v>-339.91</v>
      </c>
      <c r="AR490" s="20">
        <v>-371.04</v>
      </c>
      <c r="AS490" s="20">
        <v>-402.35</v>
      </c>
      <c r="AT490" s="20">
        <v>-432.54</v>
      </c>
      <c r="AU490" s="20">
        <v>-465.98</v>
      </c>
      <c r="AV490" s="20">
        <v>-500.68</v>
      </c>
      <c r="AW490" s="20">
        <v>-533.79</v>
      </c>
      <c r="AX490" s="20">
        <v>-562.61</v>
      </c>
      <c r="AY490" s="20">
        <v>-634.1</v>
      </c>
      <c r="AZ490" s="20">
        <v>-713.3</v>
      </c>
      <c r="BA490" s="20">
        <v>-731.3</v>
      </c>
      <c r="BB490" s="20">
        <v>-836.9</v>
      </c>
      <c r="BC490" s="20">
        <v>-954.82</v>
      </c>
      <c r="BD490" s="20">
        <v>-1102.42</v>
      </c>
      <c r="BE490" s="20">
        <v>-1296.82</v>
      </c>
      <c r="BF490" s="26"/>
      <c r="BG490" s="22"/>
      <c r="BH490" s="26"/>
      <c r="BI490" s="26"/>
      <c r="BJ490" s="26"/>
      <c r="BK490" s="26"/>
      <c r="BL490" s="26"/>
      <c r="BM490" s="26"/>
    </row>
    <row r="491" spans="1:65" x14ac:dyDescent="0.25">
      <c r="A491" s="23" t="s">
        <v>325</v>
      </c>
      <c r="B491" s="29" t="s">
        <v>326</v>
      </c>
      <c r="C491" s="25" t="s">
        <v>342</v>
      </c>
      <c r="D491" s="25" t="s">
        <v>343</v>
      </c>
      <c r="E491" s="25" t="s">
        <v>138</v>
      </c>
      <c r="F491" s="25" t="s">
        <v>365</v>
      </c>
      <c r="G491" s="19" t="s">
        <v>366</v>
      </c>
      <c r="H491" s="20">
        <v>-4598.75</v>
      </c>
      <c r="I491" s="20"/>
      <c r="J491" s="20"/>
      <c r="K491" s="20">
        <v>-4520.1099999999997</v>
      </c>
      <c r="L491" s="20">
        <v>-4903.3999999999996</v>
      </c>
      <c r="M491" s="20">
        <v>-5344.63</v>
      </c>
      <c r="N491" s="20">
        <v>-5563.37</v>
      </c>
      <c r="O491" s="20">
        <v>-5691.26</v>
      </c>
      <c r="P491" s="20">
        <v>-5563.77</v>
      </c>
      <c r="Q491" s="20">
        <v>-5403.1</v>
      </c>
      <c r="R491" s="20">
        <v>-5466.02</v>
      </c>
      <c r="S491" s="20">
        <v>-5569.04</v>
      </c>
      <c r="T491" s="20">
        <v>-5637.49</v>
      </c>
      <c r="U491" s="20">
        <v>-5772.53</v>
      </c>
      <c r="V491" s="20">
        <v>-5692.43</v>
      </c>
      <c r="W491" s="20">
        <v>-5731.05</v>
      </c>
      <c r="X491" s="20">
        <v>-5784.95</v>
      </c>
      <c r="Y491" s="20">
        <v>-5836.98</v>
      </c>
      <c r="Z491" s="20">
        <v>-6099.9</v>
      </c>
      <c r="AA491" s="20">
        <v>-6170.55</v>
      </c>
      <c r="AB491" s="20">
        <v>-6571.63</v>
      </c>
      <c r="AC491" s="20">
        <v>-6854.05</v>
      </c>
      <c r="AD491" s="20">
        <v>-6755.94</v>
      </c>
      <c r="AE491" s="20">
        <v>-6475.7</v>
      </c>
      <c r="AF491" s="20">
        <v>-6894.81</v>
      </c>
      <c r="AG491" s="20">
        <v>-7036.62</v>
      </c>
      <c r="AH491" s="20">
        <v>-6811.09</v>
      </c>
      <c r="AI491" s="20">
        <v>-6973.48</v>
      </c>
      <c r="AJ491" s="20">
        <v>-7009.85</v>
      </c>
      <c r="AK491" s="20">
        <v>-6775.7</v>
      </c>
      <c r="AL491" s="20">
        <v>-6674.44</v>
      </c>
      <c r="AM491" s="20">
        <v>-6857.87</v>
      </c>
      <c r="AN491" s="20">
        <v>-6829.47</v>
      </c>
      <c r="AO491" s="20">
        <v>-6859.58</v>
      </c>
      <c r="AP491" s="20">
        <v>-7061.58</v>
      </c>
      <c r="AQ491" s="20">
        <v>-6797.67</v>
      </c>
      <c r="AR491" s="20">
        <v>-6931.78</v>
      </c>
      <c r="AS491" s="20">
        <v>-6752.06</v>
      </c>
      <c r="AT491" s="20">
        <v>-6895.85</v>
      </c>
      <c r="AU491" s="20">
        <v>-6647.67</v>
      </c>
      <c r="AV491" s="20">
        <v>-6418.13</v>
      </c>
      <c r="AW491" s="20">
        <v>-6576.43</v>
      </c>
      <c r="AX491" s="20">
        <v>-6420.68</v>
      </c>
      <c r="AY491" s="20">
        <v>-6423.92</v>
      </c>
      <c r="AZ491" s="20">
        <v>-6274.75</v>
      </c>
      <c r="BA491" s="20">
        <v>-6334.67</v>
      </c>
      <c r="BB491" s="20">
        <v>-6265.69</v>
      </c>
      <c r="BC491" s="20">
        <v>-6575.36</v>
      </c>
      <c r="BD491" s="20">
        <v>-6503.95</v>
      </c>
      <c r="BE491" s="20">
        <v>-6640.18</v>
      </c>
      <c r="BF491" s="26"/>
      <c r="BG491" s="22"/>
      <c r="BH491" s="26"/>
      <c r="BI491" s="26"/>
      <c r="BJ491" s="26"/>
      <c r="BK491" s="26"/>
      <c r="BL491" s="26"/>
      <c r="BM491" s="26"/>
    </row>
    <row r="492" spans="1:65" x14ac:dyDescent="0.25">
      <c r="A492" s="23" t="s">
        <v>367</v>
      </c>
      <c r="B492" s="29" t="s">
        <v>368</v>
      </c>
      <c r="C492" s="25" t="s">
        <v>342</v>
      </c>
      <c r="D492" s="25" t="s">
        <v>343</v>
      </c>
      <c r="E492" s="25" t="s">
        <v>141</v>
      </c>
      <c r="F492" s="25" t="s">
        <v>369</v>
      </c>
      <c r="G492" s="19" t="s">
        <v>345</v>
      </c>
      <c r="H492" s="20">
        <v>0</v>
      </c>
      <c r="I492" s="20"/>
      <c r="J492" s="20"/>
      <c r="K492" s="20">
        <v>0</v>
      </c>
      <c r="L492" s="20">
        <v>0</v>
      </c>
      <c r="M492" s="20">
        <v>0</v>
      </c>
      <c r="N492" s="20">
        <v>0</v>
      </c>
      <c r="O492" s="20">
        <v>0</v>
      </c>
      <c r="P492" s="20">
        <v>0</v>
      </c>
      <c r="Q492" s="20">
        <v>0</v>
      </c>
      <c r="R492" s="20">
        <v>0</v>
      </c>
      <c r="S492" s="20">
        <v>-306</v>
      </c>
      <c r="T492" s="20">
        <v>-778</v>
      </c>
      <c r="U492" s="20">
        <v>-1048</v>
      </c>
      <c r="V492" s="20">
        <v>-1793</v>
      </c>
      <c r="W492" s="20">
        <v>-1886.51</v>
      </c>
      <c r="X492" s="20">
        <v>-1870</v>
      </c>
      <c r="Y492" s="20">
        <v>-1870</v>
      </c>
      <c r="Z492" s="20">
        <v>-1870</v>
      </c>
      <c r="AA492" s="20">
        <v>-1870</v>
      </c>
      <c r="AB492" s="20">
        <v>-1870</v>
      </c>
      <c r="AC492" s="20">
        <v>-1872.02</v>
      </c>
      <c r="AD492" s="20">
        <v>-1808.04</v>
      </c>
      <c r="AE492" s="20">
        <v>-1757.31</v>
      </c>
      <c r="AF492" s="20">
        <v>-2031.11</v>
      </c>
      <c r="AG492" s="20">
        <v>-1884.59</v>
      </c>
      <c r="AH492" s="20">
        <v>-1884.59</v>
      </c>
      <c r="AI492" s="20">
        <v>-1884.59</v>
      </c>
      <c r="AJ492" s="20">
        <v>-1884.59</v>
      </c>
      <c r="AK492" s="20">
        <v>-1884.59</v>
      </c>
      <c r="AL492" s="20">
        <v>-1884.59</v>
      </c>
      <c r="AM492" s="20">
        <v>-1884.59</v>
      </c>
      <c r="AN492" s="20">
        <v>-1985</v>
      </c>
      <c r="AO492" s="20">
        <v>-1985</v>
      </c>
      <c r="AP492" s="20">
        <v>-1985</v>
      </c>
      <c r="AQ492" s="20">
        <v>-1985</v>
      </c>
      <c r="AR492" s="20">
        <v>-1985</v>
      </c>
      <c r="AS492" s="20">
        <v>-1985</v>
      </c>
      <c r="AT492" s="20">
        <v>-1985</v>
      </c>
      <c r="AU492" s="20">
        <v>-1585</v>
      </c>
      <c r="AV492" s="20">
        <v>-1585</v>
      </c>
      <c r="AW492" s="20">
        <v>-1585</v>
      </c>
      <c r="AX492" s="20">
        <v>-1585</v>
      </c>
      <c r="AY492" s="20">
        <v>-1585</v>
      </c>
      <c r="AZ492" s="20">
        <v>-1585</v>
      </c>
      <c r="BA492" s="20">
        <v>-1585</v>
      </c>
      <c r="BB492" s="20">
        <v>-1579.16</v>
      </c>
      <c r="BC492" s="20">
        <v>-1547.63</v>
      </c>
      <c r="BD492" s="20">
        <v>-1547.63</v>
      </c>
      <c r="BE492" s="20">
        <v>-1547.63</v>
      </c>
      <c r="BF492" s="26"/>
      <c r="BG492" s="22"/>
      <c r="BH492" s="26"/>
      <c r="BI492" s="26"/>
      <c r="BJ492" s="26"/>
      <c r="BK492" s="26"/>
      <c r="BL492" s="26"/>
      <c r="BM492" s="26"/>
    </row>
    <row r="493" spans="1:65" x14ac:dyDescent="0.25">
      <c r="A493" s="13" t="s">
        <v>370</v>
      </c>
      <c r="B493" s="33" t="s">
        <v>371</v>
      </c>
      <c r="C493" s="60"/>
      <c r="D493" s="60"/>
      <c r="E493" s="60"/>
      <c r="F493" s="60"/>
      <c r="G493" s="61"/>
      <c r="H493" s="20">
        <v>9473</v>
      </c>
      <c r="I493" s="20"/>
      <c r="J493" s="20"/>
      <c r="K493" s="20">
        <v>8502.11</v>
      </c>
      <c r="L493" s="20">
        <v>8815.2099999999991</v>
      </c>
      <c r="M493" s="20">
        <v>8479.35</v>
      </c>
      <c r="N493" s="20">
        <v>7231.54</v>
      </c>
      <c r="O493" s="20">
        <v>7530.09</v>
      </c>
      <c r="P493" s="20">
        <v>7312.09</v>
      </c>
      <c r="Q493" s="20">
        <v>6634.11</v>
      </c>
      <c r="R493" s="20">
        <v>6734.86</v>
      </c>
      <c r="S493" s="20">
        <v>6918.1</v>
      </c>
      <c r="T493" s="20">
        <v>8291.6299999999992</v>
      </c>
      <c r="U493" s="20">
        <v>9186.2199999999993</v>
      </c>
      <c r="V493" s="20">
        <v>10255.77</v>
      </c>
      <c r="W493" s="20">
        <v>8518.1200000000008</v>
      </c>
      <c r="X493" s="20">
        <v>9602.9</v>
      </c>
      <c r="Y493" s="20">
        <v>10359.31</v>
      </c>
      <c r="Z493" s="20">
        <v>10784.91</v>
      </c>
      <c r="AA493" s="20">
        <v>10973.77</v>
      </c>
      <c r="AB493" s="20">
        <v>11142.43</v>
      </c>
      <c r="AC493" s="20">
        <v>9011.35</v>
      </c>
      <c r="AD493" s="20">
        <v>8832.36</v>
      </c>
      <c r="AE493" s="20">
        <v>8324.19</v>
      </c>
      <c r="AF493" s="20">
        <v>9016.15</v>
      </c>
      <c r="AG493" s="20">
        <v>9021.69</v>
      </c>
      <c r="AH493" s="20">
        <v>9222.09</v>
      </c>
      <c r="AI493" s="20">
        <v>9359.5</v>
      </c>
      <c r="AJ493" s="20">
        <v>9450.91</v>
      </c>
      <c r="AK493" s="20">
        <v>8932.02</v>
      </c>
      <c r="AL493" s="20">
        <v>8916.4699999999993</v>
      </c>
      <c r="AM493" s="20">
        <v>8533.56</v>
      </c>
      <c r="AN493" s="20">
        <v>7391.91</v>
      </c>
      <c r="AO493" s="20">
        <v>7488.08</v>
      </c>
      <c r="AP493" s="20">
        <v>7469.08</v>
      </c>
      <c r="AQ493" s="20">
        <v>6886.67</v>
      </c>
      <c r="AR493" s="20">
        <v>6285.7</v>
      </c>
      <c r="AS493" s="20">
        <v>6105.12</v>
      </c>
      <c r="AT493" s="20">
        <v>6049.23</v>
      </c>
      <c r="AU493" s="20">
        <v>5751.11</v>
      </c>
      <c r="AV493" s="20">
        <v>4669.12</v>
      </c>
      <c r="AW493" s="20">
        <v>5209.3900000000003</v>
      </c>
      <c r="AX493" s="20">
        <v>4856.32</v>
      </c>
      <c r="AY493" s="20">
        <v>5205.09</v>
      </c>
      <c r="AZ493" s="20">
        <v>5191.51</v>
      </c>
      <c r="BA493" s="20">
        <v>4890.46</v>
      </c>
      <c r="BB493" s="20">
        <v>4650.42</v>
      </c>
      <c r="BC493" s="20">
        <v>4732</v>
      </c>
      <c r="BD493" s="20">
        <v>4574.76</v>
      </c>
      <c r="BE493" s="20">
        <v>4999.6899999999996</v>
      </c>
      <c r="BF493" s="11"/>
      <c r="BG493" s="12"/>
      <c r="BH493" s="11"/>
      <c r="BI493" s="11"/>
      <c r="BJ493" s="11"/>
      <c r="BK493" s="11"/>
      <c r="BL493" s="11"/>
      <c r="BM493" s="11"/>
    </row>
    <row r="494" spans="1:65" x14ac:dyDescent="0.25">
      <c r="A494" s="23" t="s">
        <v>313</v>
      </c>
      <c r="B494" s="29" t="s">
        <v>313</v>
      </c>
      <c r="C494" s="25" t="s">
        <v>372</v>
      </c>
      <c r="D494" s="25" t="s">
        <v>343</v>
      </c>
      <c r="E494" s="25" t="s">
        <v>85</v>
      </c>
      <c r="F494" s="25" t="s">
        <v>18</v>
      </c>
      <c r="G494" s="19" t="s">
        <v>19</v>
      </c>
      <c r="H494" s="20">
        <v>-165.96</v>
      </c>
      <c r="I494" s="20"/>
      <c r="J494" s="20"/>
      <c r="K494" s="20">
        <v>0</v>
      </c>
      <c r="L494" s="20">
        <v>-18.53</v>
      </c>
      <c r="M494" s="20">
        <v>0</v>
      </c>
      <c r="N494" s="20">
        <v>0</v>
      </c>
      <c r="O494" s="20">
        <v>0</v>
      </c>
      <c r="P494" s="20">
        <v>0</v>
      </c>
      <c r="Q494" s="20">
        <v>-2.02</v>
      </c>
      <c r="R494" s="20">
        <v>0</v>
      </c>
      <c r="S494" s="20">
        <v>0</v>
      </c>
      <c r="T494" s="20">
        <v>-0.05</v>
      </c>
      <c r="U494" s="20">
        <v>0</v>
      </c>
      <c r="V494" s="20">
        <v>0</v>
      </c>
      <c r="W494" s="20">
        <v>-34.450000000000003</v>
      </c>
      <c r="X494" s="20">
        <v>-28.52</v>
      </c>
      <c r="Y494" s="20">
        <v>-50.42</v>
      </c>
      <c r="Z494" s="20">
        <v>-42.32</v>
      </c>
      <c r="AA494" s="20">
        <v>-33.86</v>
      </c>
      <c r="AB494" s="20">
        <v>-29.76</v>
      </c>
      <c r="AC494" s="20">
        <v>-11.68</v>
      </c>
      <c r="AD494" s="20">
        <v>-17.66</v>
      </c>
      <c r="AE494" s="20">
        <v>-15.69</v>
      </c>
      <c r="AF494" s="20">
        <v>-36.06</v>
      </c>
      <c r="AG494" s="20">
        <v>-5.1100000000000003</v>
      </c>
      <c r="AH494" s="20">
        <v>-1.2</v>
      </c>
      <c r="AI494" s="20">
        <v>-16.05</v>
      </c>
      <c r="AJ494" s="20">
        <v>-12.74</v>
      </c>
      <c r="AK494" s="20">
        <v>-19.18</v>
      </c>
      <c r="AL494" s="20">
        <v>-20.98</v>
      </c>
      <c r="AM494" s="20">
        <v>-20.329999999999998</v>
      </c>
      <c r="AN494" s="20">
        <v>-18.399999999999999</v>
      </c>
      <c r="AO494" s="20">
        <v>-20.38</v>
      </c>
      <c r="AP494" s="20">
        <v>-20.010000000000002</v>
      </c>
      <c r="AQ494" s="20">
        <v>-18.22</v>
      </c>
      <c r="AR494" s="20">
        <v>-12.24</v>
      </c>
      <c r="AS494" s="20">
        <v>-12.1</v>
      </c>
      <c r="AT494" s="20">
        <v>-11.59</v>
      </c>
      <c r="AU494" s="20">
        <v>-11.13</v>
      </c>
      <c r="AV494" s="20">
        <v>-9.7100000000000009</v>
      </c>
      <c r="AW494" s="20">
        <v>-11.5</v>
      </c>
      <c r="AX494" s="20">
        <v>-11.91</v>
      </c>
      <c r="AY494" s="20">
        <v>-12.1</v>
      </c>
      <c r="AZ494" s="20">
        <v>-11.96</v>
      </c>
      <c r="BA494" s="20">
        <v>-11.5</v>
      </c>
      <c r="BB494" s="20">
        <v>-10.81</v>
      </c>
      <c r="BC494" s="20">
        <v>-8.92</v>
      </c>
      <c r="BD494" s="20">
        <v>-7.36</v>
      </c>
      <c r="BE494" s="20">
        <v>-6.35</v>
      </c>
      <c r="BF494" s="11"/>
      <c r="BG494" s="22"/>
      <c r="BH494" s="11"/>
      <c r="BI494" s="11"/>
      <c r="BJ494" s="11"/>
      <c r="BK494" s="11"/>
      <c r="BL494" s="11"/>
      <c r="BM494" s="11"/>
    </row>
    <row r="495" spans="1:65" x14ac:dyDescent="0.25">
      <c r="A495" s="23" t="s">
        <v>305</v>
      </c>
      <c r="B495" s="29" t="s">
        <v>306</v>
      </c>
      <c r="C495" s="25" t="s">
        <v>372</v>
      </c>
      <c r="D495" s="25" t="s">
        <v>343</v>
      </c>
      <c r="E495" s="25" t="s">
        <v>94</v>
      </c>
      <c r="F495" s="25" t="s">
        <v>18</v>
      </c>
      <c r="G495" s="19" t="s">
        <v>19</v>
      </c>
      <c r="H495" s="20">
        <v>-9.81</v>
      </c>
      <c r="I495" s="20"/>
      <c r="J495" s="20"/>
      <c r="K495" s="20">
        <v>-9.81</v>
      </c>
      <c r="L495" s="20">
        <v>-6.64</v>
      </c>
      <c r="M495" s="20">
        <v>-5.59</v>
      </c>
      <c r="N495" s="20">
        <v>-5.55</v>
      </c>
      <c r="O495" s="20">
        <v>-9.9499999999999993</v>
      </c>
      <c r="P495" s="20">
        <v>-8.9700000000000006</v>
      </c>
      <c r="Q495" s="20">
        <v>-7.08</v>
      </c>
      <c r="R495" s="20">
        <v>-6.66</v>
      </c>
      <c r="S495" s="20">
        <v>-6.23</v>
      </c>
      <c r="T495" s="20">
        <v>-5.74</v>
      </c>
      <c r="U495" s="20">
        <v>0</v>
      </c>
      <c r="V495" s="20">
        <v>-0.92</v>
      </c>
      <c r="W495" s="20">
        <v>-2.23</v>
      </c>
      <c r="X495" s="20">
        <v>-2.5</v>
      </c>
      <c r="Y495" s="20">
        <v>-8.74</v>
      </c>
      <c r="Z495" s="20">
        <v>-9</v>
      </c>
      <c r="AA495" s="20">
        <v>-9.76</v>
      </c>
      <c r="AB495" s="20">
        <v>-8.11</v>
      </c>
      <c r="AC495" s="20">
        <v>-6.64</v>
      </c>
      <c r="AD495" s="20">
        <v>-7.36</v>
      </c>
      <c r="AE495" s="20">
        <v>-8.48</v>
      </c>
      <c r="AF495" s="20">
        <v>-7.39</v>
      </c>
      <c r="AG495" s="20">
        <v>-5.58</v>
      </c>
      <c r="AH495" s="20">
        <v>-5.55</v>
      </c>
      <c r="AI495" s="20">
        <v>-60.47</v>
      </c>
      <c r="AJ495" s="20">
        <v>-66.59</v>
      </c>
      <c r="AK495" s="20">
        <v>-3.02</v>
      </c>
      <c r="AL495" s="20">
        <v>-3.35</v>
      </c>
      <c r="AM495" s="20">
        <v>-0.39</v>
      </c>
      <c r="AN495" s="20">
        <v>-0.43</v>
      </c>
      <c r="AO495" s="20">
        <v>-0.43</v>
      </c>
      <c r="AP495" s="20">
        <v>-1.02</v>
      </c>
      <c r="AQ495" s="20">
        <v>-1.1499999999999999</v>
      </c>
      <c r="AR495" s="20">
        <v>-1.1200000000000001</v>
      </c>
      <c r="AS495" s="20">
        <v>-0.95</v>
      </c>
      <c r="AT495" s="20">
        <v>-0.99</v>
      </c>
      <c r="AU495" s="20">
        <v>-0.95</v>
      </c>
      <c r="AV495" s="20">
        <v>-0.59</v>
      </c>
      <c r="AW495" s="20">
        <v>-0.72</v>
      </c>
      <c r="AX495" s="20">
        <v>-0.16</v>
      </c>
      <c r="AY495" s="20">
        <v>-7.0000000000000007E-2</v>
      </c>
      <c r="AZ495" s="20">
        <v>-0.03</v>
      </c>
      <c r="BA495" s="20">
        <v>-0.1</v>
      </c>
      <c r="BB495" s="20">
        <v>-0.1</v>
      </c>
      <c r="BC495" s="20">
        <v>-7.0000000000000007E-2</v>
      </c>
      <c r="BD495" s="20">
        <v>-0.1</v>
      </c>
      <c r="BE495" s="20">
        <v>0</v>
      </c>
      <c r="BF495" s="26"/>
      <c r="BG495" s="22"/>
      <c r="BH495" s="26"/>
      <c r="BI495" s="26"/>
      <c r="BJ495" s="26"/>
      <c r="BK495" s="26"/>
      <c r="BL495" s="26"/>
      <c r="BM495" s="26"/>
    </row>
    <row r="496" spans="1:65" x14ac:dyDescent="0.25">
      <c r="A496" s="23" t="s">
        <v>315</v>
      </c>
      <c r="B496" s="29" t="s">
        <v>316</v>
      </c>
      <c r="C496" s="25" t="s">
        <v>372</v>
      </c>
      <c r="D496" s="25" t="s">
        <v>343</v>
      </c>
      <c r="E496" s="25" t="s">
        <v>99</v>
      </c>
      <c r="F496" s="25" t="s">
        <v>18</v>
      </c>
      <c r="G496" s="19" t="s">
        <v>19</v>
      </c>
      <c r="H496" s="20">
        <v>-84.83</v>
      </c>
      <c r="I496" s="20"/>
      <c r="J496" s="20"/>
      <c r="K496" s="20">
        <v>-5.26</v>
      </c>
      <c r="L496" s="20">
        <v>-7.77</v>
      </c>
      <c r="M496" s="20">
        <v>-18.7</v>
      </c>
      <c r="N496" s="20">
        <v>-17.920000000000002</v>
      </c>
      <c r="O496" s="20">
        <v>-17.96</v>
      </c>
      <c r="P496" s="20">
        <v>-15.21</v>
      </c>
      <c r="Q496" s="20">
        <v>-13.05</v>
      </c>
      <c r="R496" s="20">
        <v>-13.82</v>
      </c>
      <c r="S496" s="20">
        <v>-12.77</v>
      </c>
      <c r="T496" s="20">
        <v>-10.130000000000001</v>
      </c>
      <c r="U496" s="20">
        <v>-7.24</v>
      </c>
      <c r="V496" s="20">
        <v>-1.84</v>
      </c>
      <c r="W496" s="20">
        <v>-8.77</v>
      </c>
      <c r="X496" s="20">
        <v>-5.19</v>
      </c>
      <c r="Y496" s="20">
        <v>-11.59</v>
      </c>
      <c r="Z496" s="20">
        <v>-25.79</v>
      </c>
      <c r="AA496" s="20">
        <v>-8.73</v>
      </c>
      <c r="AB496" s="20">
        <v>-5.43</v>
      </c>
      <c r="AC496" s="20">
        <v>-4.04</v>
      </c>
      <c r="AD496" s="20">
        <v>-3.45</v>
      </c>
      <c r="AE496" s="20">
        <v>-3.62</v>
      </c>
      <c r="AF496" s="20">
        <v>-3.41</v>
      </c>
      <c r="AG496" s="20">
        <v>-2.99</v>
      </c>
      <c r="AH496" s="20">
        <v>-1.98</v>
      </c>
      <c r="AI496" s="20">
        <v>-0.49</v>
      </c>
      <c r="AJ496" s="20">
        <v>-24.71</v>
      </c>
      <c r="AK496" s="20">
        <v>-1.5</v>
      </c>
      <c r="AL496" s="20">
        <v>-0.59</v>
      </c>
      <c r="AM496" s="20">
        <v>-0.73</v>
      </c>
      <c r="AN496" s="20">
        <v>-0.97</v>
      </c>
      <c r="AO496" s="20">
        <v>-0.59</v>
      </c>
      <c r="AP496" s="20">
        <v>-0.31</v>
      </c>
      <c r="AQ496" s="20">
        <v>-0.28000000000000003</v>
      </c>
      <c r="AR496" s="20">
        <v>-0.14000000000000001</v>
      </c>
      <c r="AS496" s="20">
        <v>0</v>
      </c>
      <c r="AT496" s="20">
        <v>0</v>
      </c>
      <c r="AU496" s="20">
        <v>0</v>
      </c>
      <c r="AV496" s="20">
        <v>0</v>
      </c>
      <c r="AW496" s="20">
        <v>0</v>
      </c>
      <c r="AX496" s="20">
        <v>0</v>
      </c>
      <c r="AY496" s="20">
        <v>0</v>
      </c>
      <c r="AZ496" s="20">
        <v>0</v>
      </c>
      <c r="BA496" s="20">
        <v>0</v>
      </c>
      <c r="BB496" s="20">
        <v>0</v>
      </c>
      <c r="BC496" s="20">
        <v>0</v>
      </c>
      <c r="BD496" s="20">
        <v>0</v>
      </c>
      <c r="BE496" s="20">
        <v>0</v>
      </c>
      <c r="BF496" s="11"/>
      <c r="BG496" s="22"/>
      <c r="BH496" s="11"/>
      <c r="BI496" s="11"/>
      <c r="BJ496" s="11"/>
      <c r="BK496" s="11"/>
      <c r="BL496" s="11"/>
      <c r="BM496" s="11"/>
    </row>
    <row r="497" spans="1:65" x14ac:dyDescent="0.25">
      <c r="A497" s="23" t="s">
        <v>309</v>
      </c>
      <c r="B497" s="29" t="s">
        <v>310</v>
      </c>
      <c r="C497" s="25" t="s">
        <v>372</v>
      </c>
      <c r="D497" s="25" t="s">
        <v>343</v>
      </c>
      <c r="E497" s="25" t="s">
        <v>104</v>
      </c>
      <c r="F497" s="25" t="s">
        <v>18</v>
      </c>
      <c r="G497" s="19" t="s">
        <v>19</v>
      </c>
      <c r="H497" s="20">
        <v>-9212.4</v>
      </c>
      <c r="I497" s="20"/>
      <c r="J497" s="20"/>
      <c r="K497" s="20">
        <v>-8476.44</v>
      </c>
      <c r="L497" s="20">
        <v>-8778.77</v>
      </c>
      <c r="M497" s="20">
        <v>-8455.06</v>
      </c>
      <c r="N497" s="20">
        <v>-7208.07</v>
      </c>
      <c r="O497" s="20">
        <v>-7502.19</v>
      </c>
      <c r="P497" s="20">
        <v>-7269.69</v>
      </c>
      <c r="Q497" s="20">
        <v>-6583.28</v>
      </c>
      <c r="R497" s="20">
        <v>-6672.78</v>
      </c>
      <c r="S497" s="20">
        <v>-6861.12</v>
      </c>
      <c r="T497" s="20">
        <v>-8250.7900000000009</v>
      </c>
      <c r="U497" s="20">
        <v>-9151.7900000000009</v>
      </c>
      <c r="V497" s="20">
        <v>-10248.280000000001</v>
      </c>
      <c r="W497" s="20">
        <v>-8390.49</v>
      </c>
      <c r="X497" s="20">
        <v>-9499.0300000000007</v>
      </c>
      <c r="Y497" s="20">
        <v>-10037.73</v>
      </c>
      <c r="Z497" s="20">
        <v>-10422.379999999999</v>
      </c>
      <c r="AA497" s="20">
        <v>-10808.75</v>
      </c>
      <c r="AB497" s="20">
        <v>-10868.08</v>
      </c>
      <c r="AC497" s="20">
        <v>-8842.7900000000009</v>
      </c>
      <c r="AD497" s="20">
        <v>-8796.02</v>
      </c>
      <c r="AE497" s="20">
        <v>-8276.94</v>
      </c>
      <c r="AF497" s="20">
        <v>-8750.11</v>
      </c>
      <c r="AG497" s="20">
        <v>-8748.17</v>
      </c>
      <c r="AH497" s="20">
        <v>-9186.0499999999993</v>
      </c>
      <c r="AI497" s="20">
        <v>-9282.49</v>
      </c>
      <c r="AJ497" s="20">
        <v>-9346.8799999999992</v>
      </c>
      <c r="AK497" s="20">
        <v>-8908.32</v>
      </c>
      <c r="AL497" s="20">
        <v>-8887.73</v>
      </c>
      <c r="AM497" s="20">
        <v>-8428.08</v>
      </c>
      <c r="AN497" s="20">
        <v>-7337.23</v>
      </c>
      <c r="AO497" s="20">
        <v>-7340.42</v>
      </c>
      <c r="AP497" s="20">
        <v>-7362.09</v>
      </c>
      <c r="AQ497" s="20">
        <v>-6853.98</v>
      </c>
      <c r="AR497" s="20">
        <v>-6257.82</v>
      </c>
      <c r="AS497" s="20">
        <v>-6075.03</v>
      </c>
      <c r="AT497" s="20">
        <v>-6036.66</v>
      </c>
      <c r="AU497" s="20">
        <v>-5739.02</v>
      </c>
      <c r="AV497" s="20">
        <v>-4658.82</v>
      </c>
      <c r="AW497" s="20">
        <v>-5197.17</v>
      </c>
      <c r="AX497" s="20">
        <v>-4844.24</v>
      </c>
      <c r="AY497" s="20">
        <v>-5192.92</v>
      </c>
      <c r="AZ497" s="20">
        <v>-5179.51</v>
      </c>
      <c r="BA497" s="20">
        <v>-4878.8599999999997</v>
      </c>
      <c r="BB497" s="20">
        <v>-4639.5200000000004</v>
      </c>
      <c r="BC497" s="20">
        <v>-4723.01</v>
      </c>
      <c r="BD497" s="20">
        <v>-4567.3</v>
      </c>
      <c r="BE497" s="20">
        <v>-4993.34</v>
      </c>
      <c r="BF497" s="11"/>
      <c r="BG497" s="22"/>
      <c r="BH497" s="11"/>
      <c r="BI497" s="11"/>
      <c r="BJ497" s="11"/>
      <c r="BK497" s="11"/>
      <c r="BL497" s="11"/>
      <c r="BM497" s="11"/>
    </row>
    <row r="498" spans="1:65" x14ac:dyDescent="0.25">
      <c r="A498" s="23" t="s">
        <v>317</v>
      </c>
      <c r="B498" s="29" t="s">
        <v>318</v>
      </c>
      <c r="C498" s="25" t="s">
        <v>372</v>
      </c>
      <c r="D498" s="25" t="s">
        <v>343</v>
      </c>
      <c r="E498" s="25" t="s">
        <v>107</v>
      </c>
      <c r="F498" s="25" t="s">
        <v>18</v>
      </c>
      <c r="G498" s="19" t="s">
        <v>19</v>
      </c>
      <c r="H498" s="20">
        <v>0</v>
      </c>
      <c r="I498" s="20"/>
      <c r="J498" s="20"/>
      <c r="K498" s="20">
        <v>-10.6</v>
      </c>
      <c r="L498" s="20">
        <v>-3.49</v>
      </c>
      <c r="M498" s="20">
        <v>0</v>
      </c>
      <c r="N498" s="20">
        <v>0</v>
      </c>
      <c r="O498" s="20">
        <v>0</v>
      </c>
      <c r="P498" s="20">
        <v>-18.22</v>
      </c>
      <c r="Q498" s="20">
        <v>-28.68</v>
      </c>
      <c r="R498" s="20">
        <v>-41.61</v>
      </c>
      <c r="S498" s="20">
        <v>-37.979999999999997</v>
      </c>
      <c r="T498" s="20">
        <v>-24.93</v>
      </c>
      <c r="U498" s="20">
        <v>-27.19</v>
      </c>
      <c r="V498" s="20">
        <v>-4.7300000000000004</v>
      </c>
      <c r="W498" s="20">
        <v>-82.17</v>
      </c>
      <c r="X498" s="20">
        <v>-67.67</v>
      </c>
      <c r="Y498" s="20">
        <v>-250.83</v>
      </c>
      <c r="Z498" s="20">
        <v>-285.43</v>
      </c>
      <c r="AA498" s="20">
        <v>-112.68</v>
      </c>
      <c r="AB498" s="20">
        <v>-231.05</v>
      </c>
      <c r="AC498" s="20">
        <v>-146.21</v>
      </c>
      <c r="AD498" s="20">
        <v>-7.88</v>
      </c>
      <c r="AE498" s="20">
        <v>-19.47</v>
      </c>
      <c r="AF498" s="20">
        <v>-219.18</v>
      </c>
      <c r="AG498" s="20">
        <v>-259.83</v>
      </c>
      <c r="AH498" s="20">
        <v>-27.32</v>
      </c>
      <c r="AI498" s="20">
        <v>0</v>
      </c>
      <c r="AJ498" s="20">
        <v>0</v>
      </c>
      <c r="AK498" s="20">
        <v>0</v>
      </c>
      <c r="AL498" s="20">
        <v>-3.82</v>
      </c>
      <c r="AM498" s="20">
        <v>-84.02</v>
      </c>
      <c r="AN498" s="20">
        <v>-34.880000000000003</v>
      </c>
      <c r="AO498" s="20">
        <v>-126.26</v>
      </c>
      <c r="AP498" s="20">
        <v>-85.65</v>
      </c>
      <c r="AQ498" s="20">
        <v>-13.05</v>
      </c>
      <c r="AR498" s="20">
        <v>-14.39</v>
      </c>
      <c r="AS498" s="20">
        <v>-17.03</v>
      </c>
      <c r="AT498" s="20">
        <v>0</v>
      </c>
      <c r="AU498" s="20">
        <v>0</v>
      </c>
      <c r="AV498" s="20">
        <v>0</v>
      </c>
      <c r="AW498" s="20">
        <v>0</v>
      </c>
      <c r="AX498" s="20">
        <v>0</v>
      </c>
      <c r="AY498" s="20">
        <v>0</v>
      </c>
      <c r="AZ498" s="20">
        <v>0</v>
      </c>
      <c r="BA498" s="20">
        <v>0</v>
      </c>
      <c r="BB498" s="20">
        <v>0</v>
      </c>
      <c r="BC498" s="20">
        <v>0</v>
      </c>
      <c r="BD498" s="20">
        <v>0</v>
      </c>
      <c r="BE498" s="20">
        <v>0</v>
      </c>
      <c r="BF498" s="26"/>
      <c r="BG498" s="22"/>
      <c r="BH498" s="26"/>
      <c r="BI498" s="26"/>
      <c r="BJ498" s="26"/>
      <c r="BK498" s="26"/>
      <c r="BL498" s="26"/>
      <c r="BM498" s="26"/>
    </row>
    <row r="499" spans="1:65" x14ac:dyDescent="0.25">
      <c r="A499" s="13" t="s">
        <v>373</v>
      </c>
      <c r="B499" s="33" t="s">
        <v>374</v>
      </c>
      <c r="C499" s="60"/>
      <c r="D499" s="60"/>
      <c r="E499" s="60"/>
      <c r="F499" s="60"/>
      <c r="G499" s="61"/>
      <c r="H499" s="20">
        <v>120032.59</v>
      </c>
      <c r="I499" s="20"/>
      <c r="J499" s="20"/>
      <c r="K499" s="20">
        <v>110306.58</v>
      </c>
      <c r="L499" s="20">
        <v>120445.17</v>
      </c>
      <c r="M499" s="20">
        <v>124351.67</v>
      </c>
      <c r="N499" s="20">
        <v>129878.69</v>
      </c>
      <c r="O499" s="20">
        <v>132049.09</v>
      </c>
      <c r="P499" s="20">
        <v>124974.47</v>
      </c>
      <c r="Q499" s="20">
        <v>106924.16</v>
      </c>
      <c r="R499" s="20">
        <v>100172.72</v>
      </c>
      <c r="S499" s="20">
        <v>97141.96</v>
      </c>
      <c r="T499" s="20">
        <v>104329.68</v>
      </c>
      <c r="U499" s="20">
        <v>107166.78</v>
      </c>
      <c r="V499" s="20">
        <v>113349.65</v>
      </c>
      <c r="W499" s="20">
        <v>110099.21</v>
      </c>
      <c r="X499" s="20">
        <v>106605.77</v>
      </c>
      <c r="Y499" s="20">
        <v>106693.75</v>
      </c>
      <c r="Z499" s="20">
        <v>107292.23</v>
      </c>
      <c r="AA499" s="20">
        <v>112823.03</v>
      </c>
      <c r="AB499" s="20">
        <v>111983.46</v>
      </c>
      <c r="AC499" s="20">
        <v>113903.44</v>
      </c>
      <c r="AD499" s="20">
        <v>116181.98</v>
      </c>
      <c r="AE499" s="20">
        <v>119657.99</v>
      </c>
      <c r="AF499" s="20">
        <v>119848.72</v>
      </c>
      <c r="AG499" s="20">
        <v>120031.39</v>
      </c>
      <c r="AH499" s="20">
        <v>117896.65</v>
      </c>
      <c r="AI499" s="20">
        <v>118863.88</v>
      </c>
      <c r="AJ499" s="20">
        <v>116510.24</v>
      </c>
      <c r="AK499" s="20">
        <v>119762.08</v>
      </c>
      <c r="AL499" s="20">
        <v>112277.73</v>
      </c>
      <c r="AM499" s="20">
        <v>112920.11</v>
      </c>
      <c r="AN499" s="20">
        <v>114472.88</v>
      </c>
      <c r="AO499" s="20">
        <v>112869.34</v>
      </c>
      <c r="AP499" s="20">
        <v>114990.61</v>
      </c>
      <c r="AQ499" s="20">
        <v>111238.16</v>
      </c>
      <c r="AR499" s="20">
        <v>106187.43</v>
      </c>
      <c r="AS499" s="20">
        <v>92035.62</v>
      </c>
      <c r="AT499" s="20">
        <v>95960.24</v>
      </c>
      <c r="AU499" s="20">
        <v>95560.94</v>
      </c>
      <c r="AV499" s="20">
        <v>90412.54</v>
      </c>
      <c r="AW499" s="20">
        <v>85180.52</v>
      </c>
      <c r="AX499" s="20">
        <v>82742.039999999994</v>
      </c>
      <c r="AY499" s="20">
        <v>82477.210000000006</v>
      </c>
      <c r="AZ499" s="20">
        <v>85243.92</v>
      </c>
      <c r="BA499" s="20">
        <v>88890.54</v>
      </c>
      <c r="BB499" s="20">
        <v>90087.22</v>
      </c>
      <c r="BC499" s="20">
        <v>88119.96</v>
      </c>
      <c r="BD499" s="20">
        <v>89174.99</v>
      </c>
      <c r="BE499" s="20">
        <v>94464.87</v>
      </c>
      <c r="BF499" s="11"/>
      <c r="BG499" s="12"/>
      <c r="BH499" s="11"/>
      <c r="BI499" s="11"/>
      <c r="BJ499" s="11"/>
      <c r="BK499" s="11"/>
      <c r="BL499" s="11"/>
      <c r="BM499" s="11"/>
    </row>
    <row r="500" spans="1:65" x14ac:dyDescent="0.25">
      <c r="A500" s="23" t="s">
        <v>375</v>
      </c>
      <c r="B500" s="29" t="s">
        <v>376</v>
      </c>
      <c r="C500" s="25" t="s">
        <v>377</v>
      </c>
      <c r="D500" s="25" t="s">
        <v>343</v>
      </c>
      <c r="E500" s="25" t="s">
        <v>169</v>
      </c>
      <c r="F500" s="25" t="s">
        <v>18</v>
      </c>
      <c r="G500" s="19" t="s">
        <v>19</v>
      </c>
      <c r="H500" s="20">
        <v>-462.4</v>
      </c>
      <c r="I500" s="20"/>
      <c r="J500" s="20"/>
      <c r="K500" s="20">
        <v>-183.44</v>
      </c>
      <c r="L500" s="20">
        <v>-136.87</v>
      </c>
      <c r="M500" s="20">
        <v>-137.63</v>
      </c>
      <c r="N500" s="20">
        <v>-106.95</v>
      </c>
      <c r="O500" s="20">
        <v>-125.72</v>
      </c>
      <c r="P500" s="20">
        <v>-103.31</v>
      </c>
      <c r="Q500" s="20">
        <v>-110.49</v>
      </c>
      <c r="R500" s="20">
        <v>-112.5</v>
      </c>
      <c r="S500" s="20">
        <v>-129.47</v>
      </c>
      <c r="T500" s="20">
        <v>-143.07</v>
      </c>
      <c r="U500" s="20">
        <v>-129.63999999999999</v>
      </c>
      <c r="V500" s="20">
        <v>-140.56</v>
      </c>
      <c r="W500" s="20">
        <v>-163.28</v>
      </c>
      <c r="X500" s="20">
        <v>-189.28</v>
      </c>
      <c r="Y500" s="20">
        <v>-207.95</v>
      </c>
      <c r="Z500" s="20">
        <v>-190.89</v>
      </c>
      <c r="AA500" s="20">
        <v>-125.06</v>
      </c>
      <c r="AB500" s="20">
        <v>-102.18</v>
      </c>
      <c r="AC500" s="20">
        <v>-108.42</v>
      </c>
      <c r="AD500" s="20">
        <v>-142.38</v>
      </c>
      <c r="AE500" s="20">
        <v>-10.71</v>
      </c>
      <c r="AF500" s="20">
        <v>-34.68</v>
      </c>
      <c r="AG500" s="20">
        <v>-52.73</v>
      </c>
      <c r="AH500" s="20">
        <v>-26.73</v>
      </c>
      <c r="AI500" s="20">
        <v>0</v>
      </c>
      <c r="AJ500" s="20">
        <v>0</v>
      </c>
      <c r="AK500" s="20">
        <v>0</v>
      </c>
      <c r="AL500" s="20">
        <v>0</v>
      </c>
      <c r="AM500" s="20">
        <v>0</v>
      </c>
      <c r="AN500" s="20">
        <v>0</v>
      </c>
      <c r="AO500" s="20">
        <v>0</v>
      </c>
      <c r="AP500" s="20">
        <v>0</v>
      </c>
      <c r="AQ500" s="20">
        <v>0</v>
      </c>
      <c r="AR500" s="20">
        <v>0</v>
      </c>
      <c r="AS500" s="20">
        <v>0</v>
      </c>
      <c r="AT500" s="20">
        <v>0</v>
      </c>
      <c r="AU500" s="20">
        <v>0</v>
      </c>
      <c r="AV500" s="20">
        <v>0</v>
      </c>
      <c r="AW500" s="20">
        <v>0</v>
      </c>
      <c r="AX500" s="20">
        <v>0</v>
      </c>
      <c r="AY500" s="20">
        <v>0</v>
      </c>
      <c r="AZ500" s="20">
        <v>0</v>
      </c>
      <c r="BA500" s="20">
        <v>0</v>
      </c>
      <c r="BB500" s="20">
        <v>0</v>
      </c>
      <c r="BC500" s="20">
        <v>0</v>
      </c>
      <c r="BD500" s="20">
        <v>0</v>
      </c>
      <c r="BE500" s="20">
        <v>0</v>
      </c>
      <c r="BF500" s="11"/>
      <c r="BG500" s="22"/>
      <c r="BH500" s="11"/>
      <c r="BI500" s="11"/>
      <c r="BJ500" s="11"/>
      <c r="BK500" s="11"/>
      <c r="BL500" s="11"/>
      <c r="BM500" s="11"/>
    </row>
    <row r="501" spans="1:65" x14ac:dyDescent="0.25">
      <c r="A501" s="23" t="s">
        <v>313</v>
      </c>
      <c r="B501" s="29" t="s">
        <v>313</v>
      </c>
      <c r="C501" s="25" t="s">
        <v>377</v>
      </c>
      <c r="D501" s="25" t="s">
        <v>343</v>
      </c>
      <c r="E501" s="25" t="s">
        <v>85</v>
      </c>
      <c r="F501" s="25" t="s">
        <v>365</v>
      </c>
      <c r="G501" s="19" t="s">
        <v>366</v>
      </c>
      <c r="H501" s="20">
        <v>-3222.39</v>
      </c>
      <c r="I501" s="20"/>
      <c r="J501" s="20"/>
      <c r="K501" s="20">
        <v>-2576.3000000000002</v>
      </c>
      <c r="L501" s="20">
        <v>-3228.43</v>
      </c>
      <c r="M501" s="20">
        <v>-3534.99</v>
      </c>
      <c r="N501" s="20">
        <v>-3957.05</v>
      </c>
      <c r="O501" s="20">
        <v>-3907.66</v>
      </c>
      <c r="P501" s="20">
        <v>-4396.78</v>
      </c>
      <c r="Q501" s="20">
        <v>-3676.16</v>
      </c>
      <c r="R501" s="20">
        <v>-3489.88</v>
      </c>
      <c r="S501" s="20">
        <v>-3549.39</v>
      </c>
      <c r="T501" s="20">
        <v>-3364.23</v>
      </c>
      <c r="U501" s="20">
        <v>-2859.73</v>
      </c>
      <c r="V501" s="20">
        <v>-2839.44</v>
      </c>
      <c r="W501" s="20">
        <v>-2687.96</v>
      </c>
      <c r="X501" s="20">
        <v>-2552.9499999999998</v>
      </c>
      <c r="Y501" s="20">
        <v>-2079.75</v>
      </c>
      <c r="Z501" s="20">
        <v>-2031.54</v>
      </c>
      <c r="AA501" s="20">
        <v>-2075.9299999999998</v>
      </c>
      <c r="AB501" s="20">
        <v>-1826.8</v>
      </c>
      <c r="AC501" s="20">
        <v>-1858.08</v>
      </c>
      <c r="AD501" s="20">
        <v>-2029.43</v>
      </c>
      <c r="AE501" s="20">
        <v>-2234.13</v>
      </c>
      <c r="AF501" s="20">
        <v>-2403.5500000000002</v>
      </c>
      <c r="AG501" s="20">
        <v>-2105.6999999999998</v>
      </c>
      <c r="AH501" s="20">
        <v>-2017.28</v>
      </c>
      <c r="AI501" s="20">
        <v>-1917.46</v>
      </c>
      <c r="AJ501" s="20">
        <v>-1818.98</v>
      </c>
      <c r="AK501" s="20">
        <v>-1525.73</v>
      </c>
      <c r="AL501" s="20">
        <v>-1404.79</v>
      </c>
      <c r="AM501" s="20">
        <v>-1471.86</v>
      </c>
      <c r="AN501" s="20">
        <v>-1488.01</v>
      </c>
      <c r="AO501" s="20">
        <v>-1478.44</v>
      </c>
      <c r="AP501" s="20">
        <v>-1481.84</v>
      </c>
      <c r="AQ501" s="20">
        <v>-1215.78</v>
      </c>
      <c r="AR501" s="20">
        <v>-1178.29</v>
      </c>
      <c r="AS501" s="20">
        <v>-1029.48</v>
      </c>
      <c r="AT501" s="20">
        <v>-1093.1400000000001</v>
      </c>
      <c r="AU501" s="20">
        <v>-986.01</v>
      </c>
      <c r="AV501" s="20">
        <v>-1150</v>
      </c>
      <c r="AW501" s="20">
        <v>-980.03</v>
      </c>
      <c r="AX501" s="20">
        <v>-863.79</v>
      </c>
      <c r="AY501" s="20">
        <v>-911.21</v>
      </c>
      <c r="AZ501" s="20">
        <v>-963.75</v>
      </c>
      <c r="BA501" s="20">
        <v>-1027.46</v>
      </c>
      <c r="BB501" s="20">
        <v>-1043.6500000000001</v>
      </c>
      <c r="BC501" s="20">
        <v>-1075.53</v>
      </c>
      <c r="BD501" s="20">
        <v>-1093.01</v>
      </c>
      <c r="BE501" s="20">
        <v>-1258.01</v>
      </c>
      <c r="BF501" s="26"/>
      <c r="BG501" s="22"/>
      <c r="BH501" s="11"/>
      <c r="BI501" s="11"/>
      <c r="BJ501" s="11"/>
      <c r="BK501" s="11"/>
      <c r="BL501" s="11"/>
      <c r="BM501" s="11"/>
    </row>
    <row r="502" spans="1:65" x14ac:dyDescent="0.25">
      <c r="A502" s="23" t="s">
        <v>378</v>
      </c>
      <c r="B502" s="29" t="s">
        <v>379</v>
      </c>
      <c r="C502" s="25" t="s">
        <v>377</v>
      </c>
      <c r="D502" s="25" t="s">
        <v>343</v>
      </c>
      <c r="E502" s="25" t="s">
        <v>88</v>
      </c>
      <c r="F502" s="25" t="s">
        <v>365</v>
      </c>
      <c r="G502" s="19" t="s">
        <v>366</v>
      </c>
      <c r="H502" s="20">
        <v>0</v>
      </c>
      <c r="I502" s="20"/>
      <c r="J502" s="20"/>
      <c r="K502" s="20">
        <v>0</v>
      </c>
      <c r="L502" s="20">
        <v>0</v>
      </c>
      <c r="M502" s="20">
        <v>0</v>
      </c>
      <c r="N502" s="20">
        <v>0</v>
      </c>
      <c r="O502" s="20">
        <v>0</v>
      </c>
      <c r="P502" s="20">
        <v>0</v>
      </c>
      <c r="Q502" s="20">
        <v>0</v>
      </c>
      <c r="R502" s="20">
        <v>0</v>
      </c>
      <c r="S502" s="20">
        <v>-66.03</v>
      </c>
      <c r="T502" s="20">
        <v>0</v>
      </c>
      <c r="U502" s="20">
        <v>0</v>
      </c>
      <c r="V502" s="20">
        <v>-50.37</v>
      </c>
      <c r="W502" s="20">
        <v>0</v>
      </c>
      <c r="X502" s="20">
        <v>0</v>
      </c>
      <c r="Y502" s="20">
        <v>0</v>
      </c>
      <c r="Z502" s="20">
        <v>0</v>
      </c>
      <c r="AA502" s="20">
        <v>0</v>
      </c>
      <c r="AB502" s="20">
        <v>0</v>
      </c>
      <c r="AC502" s="20">
        <v>0</v>
      </c>
      <c r="AD502" s="20">
        <v>0</v>
      </c>
      <c r="AE502" s="20">
        <v>0</v>
      </c>
      <c r="AF502" s="20">
        <v>0</v>
      </c>
      <c r="AG502" s="20">
        <v>0</v>
      </c>
      <c r="AH502" s="20">
        <v>0</v>
      </c>
      <c r="AI502" s="20">
        <v>0</v>
      </c>
      <c r="AJ502" s="20">
        <v>0</v>
      </c>
      <c r="AK502" s="20">
        <v>0</v>
      </c>
      <c r="AL502" s="20">
        <v>0</v>
      </c>
      <c r="AM502" s="20">
        <v>0</v>
      </c>
      <c r="AN502" s="20">
        <v>0</v>
      </c>
      <c r="AO502" s="20">
        <v>0</v>
      </c>
      <c r="AP502" s="20">
        <v>-219.52</v>
      </c>
      <c r="AQ502" s="20">
        <v>0</v>
      </c>
      <c r="AR502" s="20">
        <v>0</v>
      </c>
      <c r="AS502" s="20">
        <v>0</v>
      </c>
      <c r="AT502" s="20">
        <v>0</v>
      </c>
      <c r="AU502" s="20">
        <v>0</v>
      </c>
      <c r="AV502" s="20">
        <v>0</v>
      </c>
      <c r="AW502" s="20">
        <v>0</v>
      </c>
      <c r="AX502" s="20">
        <v>0</v>
      </c>
      <c r="AY502" s="20">
        <v>0</v>
      </c>
      <c r="AZ502" s="20">
        <v>0</v>
      </c>
      <c r="BA502" s="20">
        <v>0</v>
      </c>
      <c r="BB502" s="20">
        <v>0</v>
      </c>
      <c r="BC502" s="20">
        <v>0</v>
      </c>
      <c r="BD502" s="20">
        <v>0</v>
      </c>
      <c r="BE502" s="20">
        <v>0</v>
      </c>
      <c r="BF502" s="26"/>
      <c r="BG502" s="22"/>
      <c r="BH502" s="11"/>
      <c r="BI502" s="11"/>
      <c r="BJ502" s="11"/>
      <c r="BK502" s="11"/>
      <c r="BL502" s="11"/>
      <c r="BM502" s="11"/>
    </row>
    <row r="503" spans="1:65" x14ac:dyDescent="0.25">
      <c r="A503" s="23" t="s">
        <v>305</v>
      </c>
      <c r="B503" s="29" t="s">
        <v>306</v>
      </c>
      <c r="C503" s="25" t="s">
        <v>377</v>
      </c>
      <c r="D503" s="25" t="s">
        <v>343</v>
      </c>
      <c r="E503" s="25" t="s">
        <v>94</v>
      </c>
      <c r="F503" s="25" t="s">
        <v>18</v>
      </c>
      <c r="G503" s="19" t="s">
        <v>19</v>
      </c>
      <c r="H503" s="20">
        <v>-670.6</v>
      </c>
      <c r="I503" s="20"/>
      <c r="J503" s="20"/>
      <c r="K503" s="20">
        <v>-736.41</v>
      </c>
      <c r="L503" s="20">
        <v>-669.52</v>
      </c>
      <c r="M503" s="20">
        <v>-558.52</v>
      </c>
      <c r="N503" s="20">
        <v>-554.42999999999995</v>
      </c>
      <c r="O503" s="20">
        <v>-433.33</v>
      </c>
      <c r="P503" s="20">
        <v>-288.99</v>
      </c>
      <c r="Q503" s="20">
        <v>-231.08</v>
      </c>
      <c r="R503" s="20">
        <v>-133.11000000000001</v>
      </c>
      <c r="S503" s="20">
        <v>-209.42</v>
      </c>
      <c r="T503" s="20">
        <v>-216.6</v>
      </c>
      <c r="U503" s="20">
        <v>-262.08</v>
      </c>
      <c r="V503" s="20">
        <v>-272.95</v>
      </c>
      <c r="W503" s="20">
        <v>-452.54</v>
      </c>
      <c r="X503" s="20">
        <v>-325.83999999999997</v>
      </c>
      <c r="Y503" s="20">
        <v>-136.43</v>
      </c>
      <c r="Z503" s="20">
        <v>-176.77</v>
      </c>
      <c r="AA503" s="20">
        <v>-161.36000000000001</v>
      </c>
      <c r="AB503" s="20">
        <v>-158.44</v>
      </c>
      <c r="AC503" s="20">
        <v>-144.61000000000001</v>
      </c>
      <c r="AD503" s="20">
        <v>-138.36000000000001</v>
      </c>
      <c r="AE503" s="20">
        <v>-109.82</v>
      </c>
      <c r="AF503" s="20">
        <v>-86.3</v>
      </c>
      <c r="AG503" s="20">
        <v>-82.22</v>
      </c>
      <c r="AH503" s="20">
        <v>-137.28</v>
      </c>
      <c r="AI503" s="20">
        <v>-79.849999999999994</v>
      </c>
      <c r="AJ503" s="20">
        <v>-96.68</v>
      </c>
      <c r="AK503" s="20">
        <v>-69.180000000000007</v>
      </c>
      <c r="AL503" s="20">
        <v>-41.72</v>
      </c>
      <c r="AM503" s="20">
        <v>-26.25</v>
      </c>
      <c r="AN503" s="20">
        <v>-30.02</v>
      </c>
      <c r="AO503" s="20">
        <v>-20.63</v>
      </c>
      <c r="AP503" s="20">
        <v>-31.63</v>
      </c>
      <c r="AQ503" s="20">
        <v>-15.9</v>
      </c>
      <c r="AR503" s="20">
        <v>-15.11</v>
      </c>
      <c r="AS503" s="20">
        <v>-96.78</v>
      </c>
      <c r="AT503" s="20">
        <v>-83.83</v>
      </c>
      <c r="AU503" s="20">
        <v>-118.29</v>
      </c>
      <c r="AV503" s="20">
        <v>-14.95</v>
      </c>
      <c r="AW503" s="20">
        <v>-13.9</v>
      </c>
      <c r="AX503" s="20">
        <v>-10.87</v>
      </c>
      <c r="AY503" s="20">
        <v>-5.81</v>
      </c>
      <c r="AZ503" s="20">
        <v>-4.5</v>
      </c>
      <c r="BA503" s="20">
        <v>-17.440000000000001</v>
      </c>
      <c r="BB503" s="20">
        <v>-31.31</v>
      </c>
      <c r="BC503" s="20">
        <v>-25.56</v>
      </c>
      <c r="BD503" s="20">
        <v>-24.64</v>
      </c>
      <c r="BE503" s="20">
        <v>0</v>
      </c>
      <c r="BF503" s="26"/>
      <c r="BG503" s="22"/>
      <c r="BH503" s="11"/>
      <c r="BI503" s="11"/>
      <c r="BJ503" s="11"/>
      <c r="BK503" s="11"/>
      <c r="BL503" s="11"/>
      <c r="BM503" s="11"/>
    </row>
    <row r="504" spans="1:65" x14ac:dyDescent="0.25">
      <c r="A504" s="23" t="s">
        <v>315</v>
      </c>
      <c r="B504" s="29" t="s">
        <v>316</v>
      </c>
      <c r="C504" s="25" t="s">
        <v>377</v>
      </c>
      <c r="D504" s="25" t="s">
        <v>343</v>
      </c>
      <c r="E504" s="25" t="s">
        <v>99</v>
      </c>
      <c r="F504" s="25" t="s">
        <v>18</v>
      </c>
      <c r="G504" s="19" t="s">
        <v>19</v>
      </c>
      <c r="H504" s="20">
        <v>-293.49</v>
      </c>
      <c r="I504" s="20"/>
      <c r="J504" s="20"/>
      <c r="K504" s="20">
        <v>-175.32</v>
      </c>
      <c r="L504" s="20">
        <v>-245.62</v>
      </c>
      <c r="M504" s="20">
        <v>-200.59</v>
      </c>
      <c r="N504" s="20">
        <v>-189.28</v>
      </c>
      <c r="O504" s="20">
        <v>-159.56</v>
      </c>
      <c r="P504" s="20">
        <v>-137.66999999999999</v>
      </c>
      <c r="Q504" s="20">
        <v>-149.66999999999999</v>
      </c>
      <c r="R504" s="20">
        <v>-125.91</v>
      </c>
      <c r="S504" s="20">
        <v>-139.44</v>
      </c>
      <c r="T504" s="20">
        <v>-115.74</v>
      </c>
      <c r="U504" s="20">
        <v>-398.53</v>
      </c>
      <c r="V504" s="20">
        <v>-238</v>
      </c>
      <c r="W504" s="20">
        <v>-146.22999999999999</v>
      </c>
      <c r="X504" s="20">
        <v>-78.510000000000005</v>
      </c>
      <c r="Y504" s="20">
        <v>-56.58</v>
      </c>
      <c r="Z504" s="20">
        <v>-65.08</v>
      </c>
      <c r="AA504" s="20">
        <v>-43.78</v>
      </c>
      <c r="AB504" s="20">
        <v>-36.19</v>
      </c>
      <c r="AC504" s="20">
        <v>-33.409999999999997</v>
      </c>
      <c r="AD504" s="20">
        <v>-26.48</v>
      </c>
      <c r="AE504" s="20">
        <v>-22.72</v>
      </c>
      <c r="AF504" s="20">
        <v>-28.64</v>
      </c>
      <c r="AG504" s="20">
        <v>-25.47</v>
      </c>
      <c r="AH504" s="20">
        <v>-13.36</v>
      </c>
      <c r="AI504" s="20">
        <v>-8.18</v>
      </c>
      <c r="AJ504" s="20">
        <v>-7.06</v>
      </c>
      <c r="AK504" s="20">
        <v>-23.63</v>
      </c>
      <c r="AL504" s="20">
        <v>-63.86</v>
      </c>
      <c r="AM504" s="20">
        <v>-46.84</v>
      </c>
      <c r="AN504" s="20">
        <v>-18.86</v>
      </c>
      <c r="AO504" s="20">
        <v>-12.6</v>
      </c>
      <c r="AP504" s="20">
        <v>-18.2</v>
      </c>
      <c r="AQ504" s="20">
        <v>-12.46</v>
      </c>
      <c r="AR504" s="20">
        <v>-15.35</v>
      </c>
      <c r="AS504" s="20">
        <v>-12.95</v>
      </c>
      <c r="AT504" s="20">
        <v>-3.76</v>
      </c>
      <c r="AU504" s="20">
        <v>-2.61</v>
      </c>
      <c r="AV504" s="20">
        <v>-2.5099999999999998</v>
      </c>
      <c r="AW504" s="20">
        <v>-1.77</v>
      </c>
      <c r="AX504" s="20">
        <v>-2.23</v>
      </c>
      <c r="AY504" s="20">
        <v>-17.64</v>
      </c>
      <c r="AZ504" s="20">
        <v>-0.42</v>
      </c>
      <c r="BA504" s="20">
        <v>-2.09</v>
      </c>
      <c r="BB504" s="20">
        <v>-15.63</v>
      </c>
      <c r="BC504" s="20">
        <v>-10.96</v>
      </c>
      <c r="BD504" s="20">
        <v>-3.17</v>
      </c>
      <c r="BE504" s="20">
        <v>-2.68</v>
      </c>
      <c r="BF504" s="28"/>
      <c r="BG504" s="22"/>
      <c r="BH504" s="11"/>
      <c r="BI504" s="11"/>
      <c r="BJ504" s="11"/>
      <c r="BK504" s="11"/>
      <c r="BL504" s="11"/>
      <c r="BM504" s="11"/>
    </row>
    <row r="505" spans="1:65" x14ac:dyDescent="0.25">
      <c r="A505" s="23" t="s">
        <v>309</v>
      </c>
      <c r="B505" s="29" t="s">
        <v>310</v>
      </c>
      <c r="C505" s="25" t="s">
        <v>377</v>
      </c>
      <c r="D505" s="25" t="s">
        <v>343</v>
      </c>
      <c r="E505" s="25" t="s">
        <v>104</v>
      </c>
      <c r="F505" s="25" t="s">
        <v>380</v>
      </c>
      <c r="G505" s="19" t="s">
        <v>381</v>
      </c>
      <c r="H505" s="20">
        <v>-23344</v>
      </c>
      <c r="I505" s="20"/>
      <c r="J505" s="20"/>
      <c r="K505" s="20">
        <v>-20720.93</v>
      </c>
      <c r="L505" s="20">
        <v>-21825.77</v>
      </c>
      <c r="M505" s="20">
        <v>-24004.53</v>
      </c>
      <c r="N505" s="20">
        <v>-26896.57</v>
      </c>
      <c r="O505" s="20">
        <v>-25042.95</v>
      </c>
      <c r="P505" s="20">
        <v>-21309.99</v>
      </c>
      <c r="Q505" s="20">
        <v>-17001.25</v>
      </c>
      <c r="R505" s="20">
        <v>-14540.74</v>
      </c>
      <c r="S505" s="20">
        <v>-13608.62</v>
      </c>
      <c r="T505" s="20">
        <v>-14929.65</v>
      </c>
      <c r="U505" s="20">
        <v>-15576.21</v>
      </c>
      <c r="V505" s="20">
        <v>-15440.64</v>
      </c>
      <c r="W505" s="20">
        <v>-14743.04</v>
      </c>
      <c r="X505" s="20">
        <v>-13345.62</v>
      </c>
      <c r="Y505" s="20">
        <v>-12670.25</v>
      </c>
      <c r="Z505" s="20">
        <v>-12259.24</v>
      </c>
      <c r="AA505" s="20">
        <v>-12934.14</v>
      </c>
      <c r="AB505" s="20">
        <v>-11900.63</v>
      </c>
      <c r="AC505" s="20">
        <v>-11322.57</v>
      </c>
      <c r="AD505" s="20">
        <v>-10153.98</v>
      </c>
      <c r="AE505" s="20">
        <v>-10401.33</v>
      </c>
      <c r="AF505" s="20">
        <v>-10184.17</v>
      </c>
      <c r="AG505" s="20">
        <v>-8920.76</v>
      </c>
      <c r="AH505" s="20">
        <v>-8720.2900000000009</v>
      </c>
      <c r="AI505" s="20">
        <v>-8851.82</v>
      </c>
      <c r="AJ505" s="20">
        <v>-8635.0400000000009</v>
      </c>
      <c r="AK505" s="20">
        <v>-10098.700000000001</v>
      </c>
      <c r="AL505" s="20">
        <v>-9155.2900000000009</v>
      </c>
      <c r="AM505" s="20">
        <v>-9963.7800000000007</v>
      </c>
      <c r="AN505" s="20">
        <v>-10514.99</v>
      </c>
      <c r="AO505" s="20">
        <v>-10022.44</v>
      </c>
      <c r="AP505" s="20">
        <v>-9132.49</v>
      </c>
      <c r="AQ505" s="20">
        <v>-8169.61</v>
      </c>
      <c r="AR505" s="20">
        <v>-7448.93</v>
      </c>
      <c r="AS505" s="20">
        <v>-6141.1</v>
      </c>
      <c r="AT505" s="20">
        <v>-6242.24</v>
      </c>
      <c r="AU505" s="20">
        <v>-4902.05</v>
      </c>
      <c r="AV505" s="20">
        <v>-4234.42</v>
      </c>
      <c r="AW505" s="20">
        <v>-3375.14</v>
      </c>
      <c r="AX505" s="20">
        <v>-2194.2800000000002</v>
      </c>
      <c r="AY505" s="20">
        <v>-2295.3000000000002</v>
      </c>
      <c r="AZ505" s="20">
        <v>-2259.87</v>
      </c>
      <c r="BA505" s="20">
        <v>-1999.99</v>
      </c>
      <c r="BB505" s="20">
        <v>-2543.9499999999998</v>
      </c>
      <c r="BC505" s="20">
        <v>-2447.86</v>
      </c>
      <c r="BD505" s="20">
        <v>-2493.3000000000002</v>
      </c>
      <c r="BE505" s="20">
        <v>-4972.7299999999996</v>
      </c>
      <c r="BF505" s="26"/>
      <c r="BG505" s="22"/>
      <c r="BH505" s="11"/>
      <c r="BI505" s="11"/>
      <c r="BJ505" s="11"/>
      <c r="BK505" s="11"/>
      <c r="BL505" s="11"/>
      <c r="BM505" s="11"/>
    </row>
    <row r="506" spans="1:65" x14ac:dyDescent="0.25">
      <c r="A506" s="23" t="s">
        <v>317</v>
      </c>
      <c r="B506" s="29" t="s">
        <v>318</v>
      </c>
      <c r="C506" s="25" t="s">
        <v>377</v>
      </c>
      <c r="D506" s="25" t="s">
        <v>343</v>
      </c>
      <c r="E506" s="25" t="s">
        <v>107</v>
      </c>
      <c r="F506" s="25" t="s">
        <v>382</v>
      </c>
      <c r="G506" s="19" t="s">
        <v>366</v>
      </c>
      <c r="H506" s="20">
        <v>-65203.18</v>
      </c>
      <c r="I506" s="20"/>
      <c r="J506" s="20"/>
      <c r="K506" s="20">
        <v>-47644.29</v>
      </c>
      <c r="L506" s="20">
        <v>-52272.59</v>
      </c>
      <c r="M506" s="20">
        <v>-49414.59</v>
      </c>
      <c r="N506" s="20">
        <v>-49259.62</v>
      </c>
      <c r="O506" s="20">
        <v>-51655.83</v>
      </c>
      <c r="P506" s="20">
        <v>-50467.37</v>
      </c>
      <c r="Q506" s="20">
        <v>-40793.1</v>
      </c>
      <c r="R506" s="20">
        <v>-34901.61</v>
      </c>
      <c r="S506" s="20">
        <v>-33594.480000000003</v>
      </c>
      <c r="T506" s="20">
        <v>-32755.39</v>
      </c>
      <c r="U506" s="20">
        <v>-29465.25</v>
      </c>
      <c r="V506" s="20">
        <v>-29451</v>
      </c>
      <c r="W506" s="20">
        <v>-21518</v>
      </c>
      <c r="X506" s="20">
        <v>-19056.14</v>
      </c>
      <c r="Y506" s="20">
        <v>-16740.63</v>
      </c>
      <c r="Z506" s="20">
        <v>-15989.09</v>
      </c>
      <c r="AA506" s="20">
        <v>-17132.98</v>
      </c>
      <c r="AB506" s="20">
        <v>-16693.79</v>
      </c>
      <c r="AC506" s="20">
        <v>-14599.53</v>
      </c>
      <c r="AD506" s="20">
        <v>-15437.83</v>
      </c>
      <c r="AE506" s="20">
        <v>-13999.66</v>
      </c>
      <c r="AF506" s="20">
        <v>-12632.18</v>
      </c>
      <c r="AG506" s="20">
        <v>-11008.59</v>
      </c>
      <c r="AH506" s="20">
        <v>-10942.76</v>
      </c>
      <c r="AI506" s="20">
        <v>-8703.9699999999993</v>
      </c>
      <c r="AJ506" s="20">
        <v>-8221.2900000000009</v>
      </c>
      <c r="AK506" s="20">
        <v>-7394.53</v>
      </c>
      <c r="AL506" s="20">
        <v>-7817.5</v>
      </c>
      <c r="AM506" s="20">
        <v>-6916.02</v>
      </c>
      <c r="AN506" s="20">
        <v>-6939.99</v>
      </c>
      <c r="AO506" s="20">
        <v>-6054.81</v>
      </c>
      <c r="AP506" s="20">
        <v>-8527.2199999999993</v>
      </c>
      <c r="AQ506" s="20">
        <v>-6421.87</v>
      </c>
      <c r="AR506" s="20">
        <v>-5319.1</v>
      </c>
      <c r="AS506" s="20">
        <v>-4015.29</v>
      </c>
      <c r="AT506" s="20">
        <v>-5031.5200000000004</v>
      </c>
      <c r="AU506" s="20">
        <v>-3834.9</v>
      </c>
      <c r="AV506" s="20">
        <v>-3387.88</v>
      </c>
      <c r="AW506" s="20">
        <v>-2055.44</v>
      </c>
      <c r="AX506" s="20">
        <v>-2065.42</v>
      </c>
      <c r="AY506" s="20">
        <v>-1760.39</v>
      </c>
      <c r="AZ506" s="20">
        <v>-1867.61</v>
      </c>
      <c r="BA506" s="20">
        <v>-1945.93</v>
      </c>
      <c r="BB506" s="20">
        <v>-975.12</v>
      </c>
      <c r="BC506" s="20">
        <v>-1340.47</v>
      </c>
      <c r="BD506" s="20">
        <v>-1574.04</v>
      </c>
      <c r="BE506" s="20">
        <v>-302.26</v>
      </c>
      <c r="BF506" s="26"/>
      <c r="BG506" s="22"/>
      <c r="BH506" s="11"/>
      <c r="BI506" s="11"/>
      <c r="BJ506" s="11"/>
      <c r="BK506" s="11"/>
      <c r="BL506" s="11"/>
      <c r="BM506" s="11"/>
    </row>
    <row r="507" spans="1:65" x14ac:dyDescent="0.25">
      <c r="A507" s="23" t="s">
        <v>383</v>
      </c>
      <c r="B507" s="29" t="s">
        <v>384</v>
      </c>
      <c r="C507" s="25" t="s">
        <v>377</v>
      </c>
      <c r="D507" s="25" t="s">
        <v>343</v>
      </c>
      <c r="E507" s="25" t="s">
        <v>22</v>
      </c>
      <c r="F507" s="25" t="s">
        <v>382</v>
      </c>
      <c r="G507" s="19" t="s">
        <v>366</v>
      </c>
      <c r="H507" s="20">
        <v>0</v>
      </c>
      <c r="I507" s="20"/>
      <c r="J507" s="20"/>
      <c r="K507" s="20">
        <v>0</v>
      </c>
      <c r="L507" s="20">
        <v>0</v>
      </c>
      <c r="M507" s="20">
        <v>0</v>
      </c>
      <c r="N507" s="20">
        <v>0</v>
      </c>
      <c r="O507" s="20">
        <v>0</v>
      </c>
      <c r="P507" s="20">
        <v>0</v>
      </c>
      <c r="Q507" s="20">
        <v>0</v>
      </c>
      <c r="R507" s="20">
        <v>0</v>
      </c>
      <c r="S507" s="20">
        <v>0</v>
      </c>
      <c r="T507" s="20">
        <v>0</v>
      </c>
      <c r="U507" s="20">
        <v>0</v>
      </c>
      <c r="V507" s="20">
        <v>0</v>
      </c>
      <c r="W507" s="20">
        <v>0</v>
      </c>
      <c r="X507" s="20">
        <v>0</v>
      </c>
      <c r="Y507" s="20">
        <v>-16.579999999999998</v>
      </c>
      <c r="Z507" s="20">
        <v>-33.17</v>
      </c>
      <c r="AA507" s="20">
        <v>-33.17</v>
      </c>
      <c r="AB507" s="20">
        <v>-152.31</v>
      </c>
      <c r="AC507" s="20">
        <v>-152.31</v>
      </c>
      <c r="AD507" s="20">
        <v>-82.09</v>
      </c>
      <c r="AE507" s="20">
        <v>-82.09</v>
      </c>
      <c r="AF507" s="20">
        <v>-80.45</v>
      </c>
      <c r="AG507" s="20">
        <v>-39.43</v>
      </c>
      <c r="AH507" s="20">
        <v>-42.47</v>
      </c>
      <c r="AI507" s="20">
        <v>-59.33</v>
      </c>
      <c r="AJ507" s="20">
        <v>-13.83</v>
      </c>
      <c r="AK507" s="20">
        <v>-13.91</v>
      </c>
      <c r="AL507" s="20">
        <v>-13.91</v>
      </c>
      <c r="AM507" s="20">
        <v>-14.22</v>
      </c>
      <c r="AN507" s="20">
        <v>-14.22</v>
      </c>
      <c r="AO507" s="20">
        <v>-14.05</v>
      </c>
      <c r="AP507" s="20">
        <v>-36.07</v>
      </c>
      <c r="AQ507" s="20">
        <v>-88.16</v>
      </c>
      <c r="AR507" s="20">
        <v>-32.69</v>
      </c>
      <c r="AS507" s="20">
        <v>-32.869999999999997</v>
      </c>
      <c r="AT507" s="20">
        <v>-32.869999999999997</v>
      </c>
      <c r="AU507" s="20">
        <v>-32.869999999999997</v>
      </c>
      <c r="AV507" s="20">
        <v>-32.869999999999997</v>
      </c>
      <c r="AW507" s="20">
        <v>-32.869999999999997</v>
      </c>
      <c r="AX507" s="20">
        <v>-3.76</v>
      </c>
      <c r="AY507" s="20">
        <v>-41.81</v>
      </c>
      <c r="AZ507" s="20">
        <v>-17.329999999999998</v>
      </c>
      <c r="BA507" s="20">
        <v>-17.329999999999998</v>
      </c>
      <c r="BB507" s="20">
        <v>0</v>
      </c>
      <c r="BC507" s="20">
        <v>0</v>
      </c>
      <c r="BD507" s="20">
        <v>0</v>
      </c>
      <c r="BE507" s="20">
        <v>0</v>
      </c>
      <c r="BF507" s="26"/>
      <c r="BG507" s="22"/>
      <c r="BH507" s="11"/>
      <c r="BI507" s="11"/>
      <c r="BJ507" s="11"/>
      <c r="BK507" s="11"/>
      <c r="BL507" s="11"/>
      <c r="BM507" s="11"/>
    </row>
    <row r="508" spans="1:65" x14ac:dyDescent="0.25">
      <c r="A508" s="23" t="s">
        <v>348</v>
      </c>
      <c r="B508" s="29" t="s">
        <v>349</v>
      </c>
      <c r="C508" s="25" t="s">
        <v>377</v>
      </c>
      <c r="D508" s="25" t="s">
        <v>343</v>
      </c>
      <c r="E508" s="25" t="s">
        <v>110</v>
      </c>
      <c r="F508" s="25" t="s">
        <v>18</v>
      </c>
      <c r="G508" s="19" t="s">
        <v>19</v>
      </c>
      <c r="H508" s="20">
        <v>0</v>
      </c>
      <c r="I508" s="20"/>
      <c r="J508" s="20"/>
      <c r="K508" s="20">
        <v>0</v>
      </c>
      <c r="L508" s="20">
        <v>0</v>
      </c>
      <c r="M508" s="20">
        <v>0</v>
      </c>
      <c r="N508" s="20">
        <v>0</v>
      </c>
      <c r="O508" s="20">
        <v>0</v>
      </c>
      <c r="P508" s="20">
        <v>-1142.77</v>
      </c>
      <c r="Q508" s="20">
        <v>-2626.23</v>
      </c>
      <c r="R508" s="20">
        <v>-5661.14</v>
      </c>
      <c r="S508" s="20">
        <v>-6988.67</v>
      </c>
      <c r="T508" s="20">
        <v>-6802.9</v>
      </c>
      <c r="U508" s="20">
        <v>-7185.01</v>
      </c>
      <c r="V508" s="20">
        <v>-8320.34</v>
      </c>
      <c r="W508" s="20">
        <v>-5908.79</v>
      </c>
      <c r="X508" s="20">
        <v>-3971.53</v>
      </c>
      <c r="Y508" s="20">
        <v>-2966.17</v>
      </c>
      <c r="Z508" s="20">
        <v>-2799.5</v>
      </c>
      <c r="AA508" s="20">
        <v>-2688.84</v>
      </c>
      <c r="AB508" s="20">
        <v>-3290.15</v>
      </c>
      <c r="AC508" s="20">
        <v>-3353.52</v>
      </c>
      <c r="AD508" s="20">
        <v>-2903.06</v>
      </c>
      <c r="AE508" s="20">
        <v>-3805.55</v>
      </c>
      <c r="AF508" s="20">
        <v>-5076.1899999999996</v>
      </c>
      <c r="AG508" s="20">
        <v>-5263.49</v>
      </c>
      <c r="AH508" s="20">
        <v>-4800.53</v>
      </c>
      <c r="AI508" s="20">
        <v>-6437.88</v>
      </c>
      <c r="AJ508" s="20">
        <v>-6760.17</v>
      </c>
      <c r="AK508" s="20">
        <v>-7784.66</v>
      </c>
      <c r="AL508" s="20">
        <v>-7767.26</v>
      </c>
      <c r="AM508" s="20">
        <v>-7944.29</v>
      </c>
      <c r="AN508" s="20">
        <v>-8375.73</v>
      </c>
      <c r="AO508" s="20">
        <v>-7960.78</v>
      </c>
      <c r="AP508" s="20">
        <v>-8446.98</v>
      </c>
      <c r="AQ508" s="20">
        <v>-9082.1</v>
      </c>
      <c r="AR508" s="20">
        <v>-6794.58</v>
      </c>
      <c r="AS508" s="20">
        <v>-5819.36</v>
      </c>
      <c r="AT508" s="20">
        <v>-5122.28</v>
      </c>
      <c r="AU508" s="20">
        <v>-6488.43</v>
      </c>
      <c r="AV508" s="20">
        <v>-6712.66</v>
      </c>
      <c r="AW508" s="20">
        <v>-6065</v>
      </c>
      <c r="AX508" s="20">
        <v>-6574.06</v>
      </c>
      <c r="AY508" s="20">
        <v>-6569.79</v>
      </c>
      <c r="AZ508" s="20">
        <v>-7573.62</v>
      </c>
      <c r="BA508" s="20">
        <v>-7905.7</v>
      </c>
      <c r="BB508" s="20">
        <v>-6885.67</v>
      </c>
      <c r="BC508" s="20">
        <v>-7715.42</v>
      </c>
      <c r="BD508" s="20">
        <v>-7869.66</v>
      </c>
      <c r="BE508" s="20">
        <v>-6884.14</v>
      </c>
      <c r="BF508" s="26"/>
      <c r="BG508" s="22"/>
      <c r="BH508" s="11"/>
      <c r="BI508" s="11"/>
      <c r="BJ508" s="11"/>
      <c r="BK508" s="11"/>
      <c r="BL508" s="11"/>
      <c r="BM508" s="11"/>
    </row>
    <row r="509" spans="1:65" x14ac:dyDescent="0.25">
      <c r="A509" s="23" t="s">
        <v>319</v>
      </c>
      <c r="B509" s="29" t="s">
        <v>320</v>
      </c>
      <c r="C509" s="25" t="s">
        <v>377</v>
      </c>
      <c r="D509" s="25" t="s">
        <v>343</v>
      </c>
      <c r="E509" s="25" t="s">
        <v>25</v>
      </c>
      <c r="F509" s="25" t="s">
        <v>385</v>
      </c>
      <c r="G509" s="19" t="s">
        <v>386</v>
      </c>
      <c r="H509" s="20">
        <v>0</v>
      </c>
      <c r="I509" s="20"/>
      <c r="J509" s="20"/>
      <c r="K509" s="20">
        <v>0</v>
      </c>
      <c r="L509" s="20">
        <v>0</v>
      </c>
      <c r="M509" s="20">
        <v>0</v>
      </c>
      <c r="N509" s="20">
        <v>0</v>
      </c>
      <c r="O509" s="20">
        <v>0</v>
      </c>
      <c r="P509" s="20">
        <v>0</v>
      </c>
      <c r="Q509" s="20">
        <v>0</v>
      </c>
      <c r="R509" s="20">
        <v>0</v>
      </c>
      <c r="S509" s="20">
        <v>-1.52</v>
      </c>
      <c r="T509" s="20">
        <v>-448.19</v>
      </c>
      <c r="U509" s="20">
        <v>-4801.21</v>
      </c>
      <c r="V509" s="20">
        <v>-8330.75</v>
      </c>
      <c r="W509" s="20">
        <v>-14221.59</v>
      </c>
      <c r="X509" s="20">
        <v>-16198.53</v>
      </c>
      <c r="Y509" s="20">
        <v>-20858.09</v>
      </c>
      <c r="Z509" s="20">
        <v>-22288.240000000002</v>
      </c>
      <c r="AA509" s="20">
        <v>-23984.38</v>
      </c>
      <c r="AB509" s="20">
        <v>-24475.87</v>
      </c>
      <c r="AC509" s="20">
        <v>-26652.06</v>
      </c>
      <c r="AD509" s="20">
        <v>-29588.35</v>
      </c>
      <c r="AE509" s="20">
        <v>-32499.31</v>
      </c>
      <c r="AF509" s="20">
        <v>-31273.439999999999</v>
      </c>
      <c r="AG509" s="20">
        <v>-33037.4</v>
      </c>
      <c r="AH509" s="20">
        <v>-32429.81</v>
      </c>
      <c r="AI509" s="20">
        <v>-34878.47</v>
      </c>
      <c r="AJ509" s="20">
        <v>-32379.18</v>
      </c>
      <c r="AK509" s="20">
        <v>-34857.43</v>
      </c>
      <c r="AL509" s="20">
        <v>-31072.15</v>
      </c>
      <c r="AM509" s="20">
        <v>-31119.040000000001</v>
      </c>
      <c r="AN509" s="20">
        <v>-29691.29</v>
      </c>
      <c r="AO509" s="20">
        <v>-29684.17</v>
      </c>
      <c r="AP509" s="20">
        <v>-29599.81</v>
      </c>
      <c r="AQ509" s="20">
        <v>-29645.98</v>
      </c>
      <c r="AR509" s="20">
        <v>-29971.67</v>
      </c>
      <c r="AS509" s="20">
        <v>-27362.12</v>
      </c>
      <c r="AT509" s="20">
        <v>-29507.52</v>
      </c>
      <c r="AU509" s="20">
        <v>-29310.98</v>
      </c>
      <c r="AV509" s="20">
        <v>-27921.96</v>
      </c>
      <c r="AW509" s="20">
        <v>-27657.22</v>
      </c>
      <c r="AX509" s="20">
        <v>-27910.17</v>
      </c>
      <c r="AY509" s="20">
        <v>-26986.39</v>
      </c>
      <c r="AZ509" s="20">
        <v>-26411.65</v>
      </c>
      <c r="BA509" s="20">
        <v>-26815.08</v>
      </c>
      <c r="BB509" s="20">
        <v>-27394.44</v>
      </c>
      <c r="BC509" s="20">
        <v>-25065.16</v>
      </c>
      <c r="BD509" s="20">
        <v>-22964.639999999999</v>
      </c>
      <c r="BE509" s="20">
        <v>-23460.77</v>
      </c>
      <c r="BF509" s="63"/>
      <c r="BG509" s="22"/>
      <c r="BH509" s="11"/>
      <c r="BI509" s="11"/>
      <c r="BJ509" s="11"/>
      <c r="BK509" s="11"/>
      <c r="BL509" s="11"/>
      <c r="BM509" s="11"/>
    </row>
    <row r="510" spans="1:65" x14ac:dyDescent="0.25">
      <c r="A510" s="23" t="s">
        <v>350</v>
      </c>
      <c r="B510" s="29" t="s">
        <v>351</v>
      </c>
      <c r="C510" s="25" t="s">
        <v>377</v>
      </c>
      <c r="D510" s="25" t="s">
        <v>343</v>
      </c>
      <c r="E510" s="25" t="s">
        <v>128</v>
      </c>
      <c r="F510" s="25" t="s">
        <v>18</v>
      </c>
      <c r="G510" s="19" t="s">
        <v>19</v>
      </c>
      <c r="H510" s="20">
        <v>-1803.16</v>
      </c>
      <c r="I510" s="20"/>
      <c r="J510" s="20"/>
      <c r="K510" s="20">
        <v>-12977</v>
      </c>
      <c r="L510" s="20">
        <v>-14698</v>
      </c>
      <c r="M510" s="20">
        <v>-17238.310000000001</v>
      </c>
      <c r="N510" s="20">
        <v>-18341.8</v>
      </c>
      <c r="O510" s="20">
        <v>-19215.88</v>
      </c>
      <c r="P510" s="20">
        <v>-16401.47</v>
      </c>
      <c r="Q510" s="20">
        <v>-11851.99</v>
      </c>
      <c r="R510" s="20">
        <v>-10037.77</v>
      </c>
      <c r="S510" s="20">
        <v>-6608.57</v>
      </c>
      <c r="T510" s="20">
        <v>-11984.86</v>
      </c>
      <c r="U510" s="20">
        <v>-10959.92</v>
      </c>
      <c r="V510" s="20">
        <v>-11170.33</v>
      </c>
      <c r="W510" s="20">
        <v>-12877.41</v>
      </c>
      <c r="X510" s="20">
        <v>-13059.29</v>
      </c>
      <c r="Y510" s="20">
        <v>-13013.33</v>
      </c>
      <c r="Z510" s="20">
        <v>-12238.17</v>
      </c>
      <c r="AA510" s="20">
        <v>-13553.95</v>
      </c>
      <c r="AB510" s="20">
        <v>-12469.69</v>
      </c>
      <c r="AC510" s="20">
        <v>-13544</v>
      </c>
      <c r="AD510" s="20">
        <v>-12780.58</v>
      </c>
      <c r="AE510" s="20">
        <v>-12551.01</v>
      </c>
      <c r="AF510" s="20">
        <v>-12322.35</v>
      </c>
      <c r="AG510" s="20">
        <v>-12559.85</v>
      </c>
      <c r="AH510" s="20">
        <v>-11731.02</v>
      </c>
      <c r="AI510" s="20">
        <v>-10469.69</v>
      </c>
      <c r="AJ510" s="20">
        <v>-9951.0499999999993</v>
      </c>
      <c r="AK510" s="20">
        <v>-8583.92</v>
      </c>
      <c r="AL510" s="20">
        <v>-7302.19</v>
      </c>
      <c r="AM510" s="20">
        <v>-7603</v>
      </c>
      <c r="AN510" s="20">
        <v>-8469.4699999999993</v>
      </c>
      <c r="AO510" s="20">
        <v>-7973</v>
      </c>
      <c r="AP510" s="20">
        <v>-8233.5499999999993</v>
      </c>
      <c r="AQ510" s="20">
        <v>-7922.84</v>
      </c>
      <c r="AR510" s="20">
        <v>-6233.54</v>
      </c>
      <c r="AS510" s="20">
        <v>-3186.73</v>
      </c>
      <c r="AT510" s="20">
        <v>-3703.19</v>
      </c>
      <c r="AU510" s="20">
        <v>-4154.28</v>
      </c>
      <c r="AV510" s="20">
        <v>-3042.38</v>
      </c>
      <c r="AW510" s="20">
        <v>-3305.81</v>
      </c>
      <c r="AX510" s="20">
        <v>-3769.76</v>
      </c>
      <c r="AY510" s="20">
        <v>-3689.05</v>
      </c>
      <c r="AZ510" s="20">
        <v>-4169.38</v>
      </c>
      <c r="BA510" s="20">
        <v>-4734</v>
      </c>
      <c r="BB510" s="20">
        <v>-4867.8100000000004</v>
      </c>
      <c r="BC510" s="20">
        <v>-4037.48</v>
      </c>
      <c r="BD510" s="20">
        <v>-4249.0200000000004</v>
      </c>
      <c r="BE510" s="20">
        <v>-5048.95</v>
      </c>
      <c r="BF510" s="37"/>
      <c r="BG510" s="22"/>
      <c r="BH510" s="26"/>
      <c r="BI510" s="26"/>
      <c r="BJ510" s="26"/>
      <c r="BK510" s="26"/>
      <c r="BL510" s="26"/>
      <c r="BM510" s="26"/>
    </row>
    <row r="511" spans="1:65" x14ac:dyDescent="0.25">
      <c r="A511" s="23" t="s">
        <v>387</v>
      </c>
      <c r="B511" s="29" t="s">
        <v>388</v>
      </c>
      <c r="C511" s="25" t="s">
        <v>377</v>
      </c>
      <c r="D511" s="25" t="s">
        <v>343</v>
      </c>
      <c r="E511" s="25" t="s">
        <v>131</v>
      </c>
      <c r="F511" s="25" t="s">
        <v>18</v>
      </c>
      <c r="G511" s="19" t="s">
        <v>19</v>
      </c>
      <c r="H511" s="20">
        <v>-2479.62</v>
      </c>
      <c r="I511" s="20"/>
      <c r="J511" s="20"/>
      <c r="K511" s="20">
        <v>-2109.6999999999998</v>
      </c>
      <c r="L511" s="20">
        <v>-2312</v>
      </c>
      <c r="M511" s="20">
        <v>-2484.3000000000002</v>
      </c>
      <c r="N511" s="20">
        <v>-2747.81</v>
      </c>
      <c r="O511" s="20">
        <v>-2782.84</v>
      </c>
      <c r="P511" s="20">
        <v>-2470.37</v>
      </c>
      <c r="Q511" s="20">
        <v>-1529.56</v>
      </c>
      <c r="R511" s="20">
        <v>-1344.28</v>
      </c>
      <c r="S511" s="20">
        <v>-1493.32</v>
      </c>
      <c r="T511" s="20">
        <v>-1055.1099999999999</v>
      </c>
      <c r="U511" s="20">
        <v>-1307.23</v>
      </c>
      <c r="V511" s="20">
        <v>-1120.6199999999999</v>
      </c>
      <c r="W511" s="20">
        <v>-1089.01</v>
      </c>
      <c r="X511" s="20">
        <v>-1055.92</v>
      </c>
      <c r="Y511" s="20">
        <v>-906.59</v>
      </c>
      <c r="Z511" s="20">
        <v>-1169.32</v>
      </c>
      <c r="AA511" s="20">
        <v>-1351.05</v>
      </c>
      <c r="AB511" s="20">
        <v>-1077.6500000000001</v>
      </c>
      <c r="AC511" s="20">
        <v>-1073.32</v>
      </c>
      <c r="AD511" s="20">
        <v>-1163.1500000000001</v>
      </c>
      <c r="AE511" s="20">
        <v>-1224.1199999999999</v>
      </c>
      <c r="AF511" s="20">
        <v>-1189.26</v>
      </c>
      <c r="AG511" s="20">
        <v>-1226.3800000000001</v>
      </c>
      <c r="AH511" s="20">
        <v>-1325.94</v>
      </c>
      <c r="AI511" s="20">
        <v>-1411.09</v>
      </c>
      <c r="AJ511" s="20">
        <v>-1182.17</v>
      </c>
      <c r="AK511" s="20">
        <v>-1106.72</v>
      </c>
      <c r="AL511" s="20">
        <v>-1065.6400000000001</v>
      </c>
      <c r="AM511" s="20">
        <v>-969.74</v>
      </c>
      <c r="AN511" s="20">
        <v>-1116.45</v>
      </c>
      <c r="AO511" s="20">
        <v>-979.41</v>
      </c>
      <c r="AP511" s="20">
        <v>-1010.41</v>
      </c>
      <c r="AQ511" s="20">
        <v>-1120.46</v>
      </c>
      <c r="AR511" s="20">
        <v>-1036.9000000000001</v>
      </c>
      <c r="AS511" s="20">
        <v>-751.46</v>
      </c>
      <c r="AT511" s="20">
        <v>-677.8</v>
      </c>
      <c r="AU511" s="20">
        <v>-681.99</v>
      </c>
      <c r="AV511" s="20">
        <v>-605.89</v>
      </c>
      <c r="AW511" s="20">
        <v>-594.91</v>
      </c>
      <c r="AX511" s="20">
        <v>-490.78</v>
      </c>
      <c r="AY511" s="20">
        <v>-504.05</v>
      </c>
      <c r="AZ511" s="20">
        <v>-312.69</v>
      </c>
      <c r="BA511" s="20">
        <v>-315.47000000000003</v>
      </c>
      <c r="BB511" s="20">
        <v>-363.58</v>
      </c>
      <c r="BC511" s="20">
        <v>-292.5</v>
      </c>
      <c r="BD511" s="20">
        <v>-339.94</v>
      </c>
      <c r="BE511" s="20">
        <v>-336.74</v>
      </c>
      <c r="BF511" s="37"/>
      <c r="BG511" s="22"/>
      <c r="BH511" s="11"/>
      <c r="BI511" s="11"/>
      <c r="BJ511" s="11"/>
      <c r="BK511" s="11"/>
      <c r="BL511" s="11"/>
      <c r="BM511" s="11"/>
    </row>
    <row r="512" spans="1:65" x14ac:dyDescent="0.25">
      <c r="A512" s="23" t="s">
        <v>352</v>
      </c>
      <c r="B512" s="29" t="s">
        <v>353</v>
      </c>
      <c r="C512" s="25" t="s">
        <v>377</v>
      </c>
      <c r="D512" s="25" t="s">
        <v>343</v>
      </c>
      <c r="E512" s="25" t="s">
        <v>134</v>
      </c>
      <c r="F512" s="25" t="s">
        <v>18</v>
      </c>
      <c r="G512" s="19" t="s">
        <v>19</v>
      </c>
      <c r="H512" s="20">
        <v>0</v>
      </c>
      <c r="I512" s="20"/>
      <c r="J512" s="20"/>
      <c r="K512" s="20">
        <v>0</v>
      </c>
      <c r="L512" s="20">
        <v>0</v>
      </c>
      <c r="M512" s="20">
        <v>-8.01</v>
      </c>
      <c r="N512" s="20">
        <v>0</v>
      </c>
      <c r="O512" s="20">
        <v>-3.24</v>
      </c>
      <c r="P512" s="20">
        <v>-1.8</v>
      </c>
      <c r="Q512" s="20">
        <v>-17.71</v>
      </c>
      <c r="R512" s="20">
        <v>-7.7</v>
      </c>
      <c r="S512" s="20">
        <v>-29.14</v>
      </c>
      <c r="T512" s="20">
        <v>-21.95</v>
      </c>
      <c r="U512" s="20">
        <v>-76.709999999999994</v>
      </c>
      <c r="V512" s="20">
        <v>-42.28</v>
      </c>
      <c r="W512" s="20">
        <v>-37.090000000000003</v>
      </c>
      <c r="X512" s="20">
        <v>-5.27</v>
      </c>
      <c r="Y512" s="20">
        <v>0</v>
      </c>
      <c r="Z512" s="20">
        <v>-4.37</v>
      </c>
      <c r="AA512" s="20">
        <v>-6.68</v>
      </c>
      <c r="AB512" s="20">
        <v>-3.81</v>
      </c>
      <c r="AC512" s="20">
        <v>-17.71</v>
      </c>
      <c r="AD512" s="20">
        <v>-2.75</v>
      </c>
      <c r="AE512" s="20">
        <v>-2.0299999999999998</v>
      </c>
      <c r="AF512" s="20">
        <v>-1.46</v>
      </c>
      <c r="AG512" s="20">
        <v>-1.02</v>
      </c>
      <c r="AH512" s="20">
        <v>0</v>
      </c>
      <c r="AI512" s="20">
        <v>0</v>
      </c>
      <c r="AJ512" s="20">
        <v>0</v>
      </c>
      <c r="AK512" s="20">
        <v>0</v>
      </c>
      <c r="AL512" s="20">
        <v>0</v>
      </c>
      <c r="AM512" s="20">
        <v>0</v>
      </c>
      <c r="AN512" s="20">
        <v>0</v>
      </c>
      <c r="AO512" s="20">
        <v>0</v>
      </c>
      <c r="AP512" s="20">
        <v>0</v>
      </c>
      <c r="AQ512" s="20">
        <v>0</v>
      </c>
      <c r="AR512" s="20">
        <v>0</v>
      </c>
      <c r="AS512" s="20">
        <v>0</v>
      </c>
      <c r="AT512" s="20">
        <v>0</v>
      </c>
      <c r="AU512" s="20">
        <v>0</v>
      </c>
      <c r="AV512" s="20">
        <v>0</v>
      </c>
      <c r="AW512" s="20">
        <v>0</v>
      </c>
      <c r="AX512" s="20">
        <v>0</v>
      </c>
      <c r="AY512" s="20">
        <v>0</v>
      </c>
      <c r="AZ512" s="20">
        <v>0</v>
      </c>
      <c r="BA512" s="20">
        <v>0</v>
      </c>
      <c r="BB512" s="20">
        <v>0</v>
      </c>
      <c r="BC512" s="20">
        <v>0</v>
      </c>
      <c r="BD512" s="20">
        <v>0</v>
      </c>
      <c r="BE512" s="20">
        <v>0</v>
      </c>
      <c r="BF512" s="64"/>
      <c r="BG512" s="22"/>
      <c r="BH512" s="26"/>
      <c r="BI512" s="26"/>
      <c r="BJ512" s="11"/>
      <c r="BK512" s="11"/>
      <c r="BL512" s="11"/>
      <c r="BM512" s="11"/>
    </row>
    <row r="513" spans="1:65" x14ac:dyDescent="0.25">
      <c r="A513" s="23" t="s">
        <v>356</v>
      </c>
      <c r="B513" s="29" t="s">
        <v>357</v>
      </c>
      <c r="C513" s="25" t="s">
        <v>377</v>
      </c>
      <c r="D513" s="25" t="s">
        <v>343</v>
      </c>
      <c r="E513" s="25" t="s">
        <v>43</v>
      </c>
      <c r="F513" s="25" t="s">
        <v>389</v>
      </c>
      <c r="G513" s="19" t="s">
        <v>390</v>
      </c>
      <c r="H513" s="20">
        <v>0</v>
      </c>
      <c r="I513" s="20"/>
      <c r="J513" s="20"/>
      <c r="K513" s="20">
        <v>0</v>
      </c>
      <c r="L513" s="20">
        <v>0</v>
      </c>
      <c r="M513" s="20">
        <v>0</v>
      </c>
      <c r="N513" s="20">
        <v>0</v>
      </c>
      <c r="O513" s="20">
        <v>0</v>
      </c>
      <c r="P513" s="20">
        <v>0</v>
      </c>
      <c r="Q513" s="20">
        <v>0</v>
      </c>
      <c r="R513" s="20">
        <v>0</v>
      </c>
      <c r="S513" s="20">
        <v>0</v>
      </c>
      <c r="T513" s="20">
        <v>0</v>
      </c>
      <c r="U513" s="20">
        <v>0</v>
      </c>
      <c r="V513" s="20">
        <v>0</v>
      </c>
      <c r="W513" s="20">
        <v>0</v>
      </c>
      <c r="X513" s="20">
        <v>0</v>
      </c>
      <c r="Y513" s="20">
        <v>0</v>
      </c>
      <c r="Z513" s="20">
        <v>0</v>
      </c>
      <c r="AA513" s="20">
        <v>0</v>
      </c>
      <c r="AB513" s="20">
        <v>0</v>
      </c>
      <c r="AC513" s="20">
        <v>0</v>
      </c>
      <c r="AD513" s="20">
        <v>0</v>
      </c>
      <c r="AE513" s="20">
        <v>0</v>
      </c>
      <c r="AF513" s="20">
        <v>0</v>
      </c>
      <c r="AG513" s="20">
        <v>0</v>
      </c>
      <c r="AH513" s="20">
        <v>0</v>
      </c>
      <c r="AI513" s="20">
        <v>0</v>
      </c>
      <c r="AJ513" s="20">
        <v>0</v>
      </c>
      <c r="AK513" s="20">
        <v>0</v>
      </c>
      <c r="AL513" s="20">
        <v>0</v>
      </c>
      <c r="AM513" s="20">
        <v>0</v>
      </c>
      <c r="AN513" s="20">
        <v>0</v>
      </c>
      <c r="AO513" s="20">
        <v>0</v>
      </c>
      <c r="AP513" s="20">
        <v>0</v>
      </c>
      <c r="AQ513" s="20">
        <v>-213.08</v>
      </c>
      <c r="AR513" s="20">
        <v>-1081.01</v>
      </c>
      <c r="AS513" s="20">
        <v>-1055.21</v>
      </c>
      <c r="AT513" s="20">
        <v>-1019.51</v>
      </c>
      <c r="AU513" s="20">
        <v>-891.21</v>
      </c>
      <c r="AV513" s="20">
        <v>-861.81</v>
      </c>
      <c r="AW513" s="20">
        <v>0</v>
      </c>
      <c r="AX513" s="20">
        <v>0</v>
      </c>
      <c r="AY513" s="20">
        <v>0</v>
      </c>
      <c r="AZ513" s="20">
        <v>0</v>
      </c>
      <c r="BA513" s="20">
        <v>-1333.3</v>
      </c>
      <c r="BB513" s="20">
        <v>-1595.29</v>
      </c>
      <c r="BC513" s="20">
        <v>-1624.9</v>
      </c>
      <c r="BD513" s="20">
        <v>-1738.11</v>
      </c>
      <c r="BE513" s="20">
        <v>-1656.53</v>
      </c>
      <c r="BF513" s="65"/>
      <c r="BG513" s="22"/>
      <c r="BH513" s="26"/>
      <c r="BI513" s="26"/>
      <c r="BJ513" s="11"/>
      <c r="BK513" s="11"/>
      <c r="BL513" s="11"/>
      <c r="BM513" s="11"/>
    </row>
    <row r="514" spans="1:65" x14ac:dyDescent="0.25">
      <c r="A514" s="23" t="s">
        <v>391</v>
      </c>
      <c r="B514" s="29" t="s">
        <v>392</v>
      </c>
      <c r="C514" s="25" t="s">
        <v>377</v>
      </c>
      <c r="D514" s="25" t="s">
        <v>343</v>
      </c>
      <c r="E514" s="25" t="s">
        <v>49</v>
      </c>
      <c r="F514" s="25" t="s">
        <v>389</v>
      </c>
      <c r="G514" s="19" t="s">
        <v>390</v>
      </c>
      <c r="H514" s="20">
        <v>0</v>
      </c>
      <c r="I514" s="20"/>
      <c r="J514" s="20"/>
      <c r="K514" s="20">
        <v>0</v>
      </c>
      <c r="L514" s="20">
        <v>0</v>
      </c>
      <c r="M514" s="20">
        <v>0</v>
      </c>
      <c r="N514" s="20">
        <v>0</v>
      </c>
      <c r="O514" s="20">
        <v>0</v>
      </c>
      <c r="P514" s="20">
        <v>0</v>
      </c>
      <c r="Q514" s="20">
        <v>0</v>
      </c>
      <c r="R514" s="20">
        <v>0</v>
      </c>
      <c r="S514" s="20">
        <v>0</v>
      </c>
      <c r="T514" s="20">
        <v>0</v>
      </c>
      <c r="U514" s="20">
        <v>0</v>
      </c>
      <c r="V514" s="20">
        <v>0</v>
      </c>
      <c r="W514" s="20">
        <v>0</v>
      </c>
      <c r="X514" s="20">
        <v>0</v>
      </c>
      <c r="Y514" s="20">
        <v>0</v>
      </c>
      <c r="Z514" s="20">
        <v>0</v>
      </c>
      <c r="AA514" s="20">
        <v>0</v>
      </c>
      <c r="AB514" s="20">
        <v>0</v>
      </c>
      <c r="AC514" s="20">
        <v>0</v>
      </c>
      <c r="AD514" s="20">
        <v>-3.72</v>
      </c>
      <c r="AE514" s="20">
        <v>-48.49</v>
      </c>
      <c r="AF514" s="20">
        <v>-4.91</v>
      </c>
      <c r="AG514" s="20">
        <v>-1.82</v>
      </c>
      <c r="AH514" s="20">
        <v>-1.68</v>
      </c>
      <c r="AI514" s="20">
        <v>-254.73</v>
      </c>
      <c r="AJ514" s="20">
        <v>-472</v>
      </c>
      <c r="AK514" s="20">
        <v>-722.73</v>
      </c>
      <c r="AL514" s="20">
        <v>-732.81</v>
      </c>
      <c r="AM514" s="20">
        <v>-742.89</v>
      </c>
      <c r="AN514" s="20">
        <v>-752.96</v>
      </c>
      <c r="AO514" s="20">
        <v>-1147.3900000000001</v>
      </c>
      <c r="AP514" s="20">
        <v>-1541.82</v>
      </c>
      <c r="AQ514" s="20">
        <v>-1243.2</v>
      </c>
      <c r="AR514" s="20">
        <v>-944.58</v>
      </c>
      <c r="AS514" s="20">
        <v>-947.84</v>
      </c>
      <c r="AT514" s="20">
        <v>-951.11</v>
      </c>
      <c r="AU514" s="20">
        <v>-887.22</v>
      </c>
      <c r="AV514" s="20">
        <v>-823.32</v>
      </c>
      <c r="AW514" s="20">
        <v>-935.52</v>
      </c>
      <c r="AX514" s="20">
        <v>-1047.73</v>
      </c>
      <c r="AY514" s="20">
        <v>-1330.56</v>
      </c>
      <c r="AZ514" s="20">
        <v>-1613.24</v>
      </c>
      <c r="BA514" s="20">
        <v>-1693.9</v>
      </c>
      <c r="BB514" s="20">
        <v>-1524.41</v>
      </c>
      <c r="BC514" s="20">
        <v>-1524.41</v>
      </c>
      <c r="BD514" s="20">
        <v>-1421.28</v>
      </c>
      <c r="BE514" s="20">
        <v>-1449.71</v>
      </c>
      <c r="BF514" s="26"/>
      <c r="BG514" s="22"/>
      <c r="BH514" s="26"/>
      <c r="BI514" s="26"/>
      <c r="BJ514" s="11"/>
      <c r="BK514" s="11"/>
      <c r="BL514" s="11"/>
      <c r="BM514" s="11"/>
    </row>
    <row r="515" spans="1:65" x14ac:dyDescent="0.25">
      <c r="A515" s="23" t="s">
        <v>358</v>
      </c>
      <c r="B515" s="29" t="s">
        <v>359</v>
      </c>
      <c r="C515" s="25" t="s">
        <v>377</v>
      </c>
      <c r="D515" s="25" t="s">
        <v>343</v>
      </c>
      <c r="E515" s="25" t="s">
        <v>52</v>
      </c>
      <c r="F515" s="25" t="s">
        <v>389</v>
      </c>
      <c r="G515" s="19" t="s">
        <v>390</v>
      </c>
      <c r="H515" s="20">
        <v>-2436.52</v>
      </c>
      <c r="I515" s="20"/>
      <c r="J515" s="20"/>
      <c r="K515" s="20">
        <v>-3138.43</v>
      </c>
      <c r="L515" s="20">
        <v>-3402.74</v>
      </c>
      <c r="M515" s="20">
        <v>-3598.42</v>
      </c>
      <c r="N515" s="20">
        <v>-3609.86</v>
      </c>
      <c r="O515" s="20">
        <v>-3668.14</v>
      </c>
      <c r="P515" s="20">
        <v>-3295.98</v>
      </c>
      <c r="Q515" s="20">
        <v>-3779.63</v>
      </c>
      <c r="R515" s="20">
        <v>-3895.95</v>
      </c>
      <c r="S515" s="20">
        <v>-4196.93</v>
      </c>
      <c r="T515" s="20">
        <v>-4467.26</v>
      </c>
      <c r="U515" s="20">
        <v>-4737.58</v>
      </c>
      <c r="V515" s="20">
        <v>-4895.3100000000004</v>
      </c>
      <c r="W515" s="20">
        <v>-4701.09</v>
      </c>
      <c r="X515" s="20">
        <v>-4683.34</v>
      </c>
      <c r="Y515" s="20">
        <v>-4712.29</v>
      </c>
      <c r="Z515" s="20">
        <v>-4714.74</v>
      </c>
      <c r="AA515" s="20">
        <v>-4618.37</v>
      </c>
      <c r="AB515" s="20">
        <v>-4687.55</v>
      </c>
      <c r="AC515" s="20">
        <v>-4766.72</v>
      </c>
      <c r="AD515" s="20">
        <v>-4461.1000000000004</v>
      </c>
      <c r="AE515" s="20">
        <v>-4179.4399999999996</v>
      </c>
      <c r="AF515" s="20">
        <v>-4092.97</v>
      </c>
      <c r="AG515" s="20">
        <v>-4164.21</v>
      </c>
      <c r="AH515" s="20">
        <v>-4271.95</v>
      </c>
      <c r="AI515" s="20">
        <v>-3995.41</v>
      </c>
      <c r="AJ515" s="20">
        <v>-3978.17</v>
      </c>
      <c r="AK515" s="20">
        <v>-3873.4</v>
      </c>
      <c r="AL515" s="20">
        <v>-2580.65</v>
      </c>
      <c r="AM515" s="20">
        <v>-2791.48</v>
      </c>
      <c r="AN515" s="20">
        <v>-2672.8</v>
      </c>
      <c r="AO515" s="20">
        <v>-2457.58</v>
      </c>
      <c r="AP515" s="20">
        <v>-2637.86</v>
      </c>
      <c r="AQ515" s="20">
        <v>-3450.57</v>
      </c>
      <c r="AR515" s="20">
        <v>-4485.43</v>
      </c>
      <c r="AS515" s="20">
        <v>-4339.07</v>
      </c>
      <c r="AT515" s="20">
        <v>-4602.62</v>
      </c>
      <c r="AU515" s="20">
        <v>-5084.6499999999996</v>
      </c>
      <c r="AV515" s="20">
        <v>-3358.7</v>
      </c>
      <c r="AW515" s="20">
        <v>-3244.83</v>
      </c>
      <c r="AX515" s="20">
        <v>-2664.56</v>
      </c>
      <c r="AY515" s="20">
        <v>-2693.09</v>
      </c>
      <c r="AZ515" s="20">
        <v>-1881.25</v>
      </c>
      <c r="BA515" s="20">
        <v>-1463.34</v>
      </c>
      <c r="BB515" s="20">
        <v>-1222.01</v>
      </c>
      <c r="BC515" s="20">
        <v>-1247.5999999999999</v>
      </c>
      <c r="BD515" s="20">
        <v>-1219.17</v>
      </c>
      <c r="BE515" s="20">
        <v>-1220.46</v>
      </c>
      <c r="BF515" s="26"/>
      <c r="BG515" s="22"/>
      <c r="BH515" s="26"/>
      <c r="BI515" s="26"/>
      <c r="BJ515" s="11"/>
      <c r="BK515" s="11"/>
      <c r="BL515" s="11"/>
      <c r="BM515" s="11"/>
    </row>
    <row r="516" spans="1:65" x14ac:dyDescent="0.25">
      <c r="A516" s="23" t="s">
        <v>360</v>
      </c>
      <c r="B516" s="29" t="s">
        <v>360</v>
      </c>
      <c r="C516" s="25" t="s">
        <v>377</v>
      </c>
      <c r="D516" s="25" t="s">
        <v>343</v>
      </c>
      <c r="E516" s="25" t="s">
        <v>54</v>
      </c>
      <c r="F516" s="25" t="s">
        <v>18</v>
      </c>
      <c r="G516" s="19" t="s">
        <v>19</v>
      </c>
      <c r="H516" s="20">
        <v>-7.45</v>
      </c>
      <c r="I516" s="20"/>
      <c r="J516" s="20"/>
      <c r="K516" s="20">
        <v>-7.45</v>
      </c>
      <c r="L516" s="20">
        <v>-7.45</v>
      </c>
      <c r="M516" s="20">
        <v>-7.45</v>
      </c>
      <c r="N516" s="20">
        <v>-7.45</v>
      </c>
      <c r="O516" s="20">
        <v>-7.45</v>
      </c>
      <c r="P516" s="20">
        <v>-7.45</v>
      </c>
      <c r="Q516" s="20">
        <v>-7.45</v>
      </c>
      <c r="R516" s="20">
        <v>-7.45</v>
      </c>
      <c r="S516" s="20">
        <v>-7.45</v>
      </c>
      <c r="T516" s="20">
        <v>-15.73</v>
      </c>
      <c r="U516" s="20">
        <v>-24.02</v>
      </c>
      <c r="V516" s="20">
        <v>-24.02</v>
      </c>
      <c r="W516" s="20">
        <v>-24.02</v>
      </c>
      <c r="X516" s="20">
        <v>-24.02</v>
      </c>
      <c r="Y516" s="20">
        <v>-36.020000000000003</v>
      </c>
      <c r="Z516" s="20">
        <v>-24.39</v>
      </c>
      <c r="AA516" s="20">
        <v>0</v>
      </c>
      <c r="AB516" s="20">
        <v>0</v>
      </c>
      <c r="AC516" s="20">
        <v>0</v>
      </c>
      <c r="AD516" s="20">
        <v>-13.01</v>
      </c>
      <c r="AE516" s="20">
        <v>-126.13</v>
      </c>
      <c r="AF516" s="20">
        <v>-96.2</v>
      </c>
      <c r="AG516" s="20">
        <v>-117.44</v>
      </c>
      <c r="AH516" s="20">
        <v>-73.56</v>
      </c>
      <c r="AI516" s="20">
        <v>-32.729999999999997</v>
      </c>
      <c r="AJ516" s="20">
        <v>-32.880000000000003</v>
      </c>
      <c r="AK516" s="20">
        <v>-27.93</v>
      </c>
      <c r="AL516" s="20">
        <v>-37.950000000000003</v>
      </c>
      <c r="AM516" s="20">
        <v>-106.6</v>
      </c>
      <c r="AN516" s="20">
        <v>-132.91999999999999</v>
      </c>
      <c r="AO516" s="20">
        <v>-150.03</v>
      </c>
      <c r="AP516" s="20">
        <v>-136.85</v>
      </c>
      <c r="AQ516" s="20">
        <v>-145.38999999999999</v>
      </c>
      <c r="AR516" s="20">
        <v>-123.88</v>
      </c>
      <c r="AS516" s="20">
        <v>-175.66</v>
      </c>
      <c r="AT516" s="20">
        <v>-162.65</v>
      </c>
      <c r="AU516" s="20">
        <v>-172.47</v>
      </c>
      <c r="AV516" s="20">
        <v>-160.58000000000001</v>
      </c>
      <c r="AW516" s="20">
        <v>-227.11</v>
      </c>
      <c r="AX516" s="20">
        <v>-242.54</v>
      </c>
      <c r="AY516" s="20">
        <v>-245.93</v>
      </c>
      <c r="AZ516" s="20">
        <v>-613.27</v>
      </c>
      <c r="BA516" s="20">
        <v>-151.32</v>
      </c>
      <c r="BB516" s="20">
        <v>-365.33</v>
      </c>
      <c r="BC516" s="20">
        <v>-864.32</v>
      </c>
      <c r="BD516" s="20">
        <v>-594.37</v>
      </c>
      <c r="BE516" s="20">
        <v>-391.31</v>
      </c>
      <c r="BF516" s="65"/>
      <c r="BG516" s="22"/>
      <c r="BH516" s="26"/>
      <c r="BI516" s="26"/>
      <c r="BJ516" s="26"/>
      <c r="BK516" s="26"/>
      <c r="BL516" s="26"/>
      <c r="BM516" s="26"/>
    </row>
    <row r="517" spans="1:65" x14ac:dyDescent="0.25">
      <c r="A517" s="23" t="s">
        <v>321</v>
      </c>
      <c r="B517" s="31" t="s">
        <v>322</v>
      </c>
      <c r="C517" s="25" t="s">
        <v>377</v>
      </c>
      <c r="D517" s="25" t="s">
        <v>343</v>
      </c>
      <c r="E517" s="25" t="s">
        <v>173</v>
      </c>
      <c r="F517" s="25" t="s">
        <v>385</v>
      </c>
      <c r="G517" s="19" t="s">
        <v>386</v>
      </c>
      <c r="H517" s="20">
        <v>0</v>
      </c>
      <c r="I517" s="20"/>
      <c r="J517" s="20"/>
      <c r="K517" s="20">
        <v>0</v>
      </c>
      <c r="L517" s="20">
        <v>0</v>
      </c>
      <c r="M517" s="20">
        <v>0</v>
      </c>
      <c r="N517" s="20">
        <v>0</v>
      </c>
      <c r="O517" s="20">
        <v>0</v>
      </c>
      <c r="P517" s="20">
        <v>0</v>
      </c>
      <c r="Q517" s="20">
        <v>0</v>
      </c>
      <c r="R517" s="20">
        <v>0</v>
      </c>
      <c r="S517" s="20">
        <v>0</v>
      </c>
      <c r="T517" s="20">
        <v>0</v>
      </c>
      <c r="U517" s="20">
        <v>0</v>
      </c>
      <c r="V517" s="20">
        <v>0</v>
      </c>
      <c r="W517" s="20">
        <v>0</v>
      </c>
      <c r="X517" s="20">
        <v>0</v>
      </c>
      <c r="Y517" s="20">
        <v>0</v>
      </c>
      <c r="Z517" s="20">
        <v>0</v>
      </c>
      <c r="AA517" s="20">
        <v>0</v>
      </c>
      <c r="AB517" s="20">
        <v>0</v>
      </c>
      <c r="AC517" s="20">
        <v>0</v>
      </c>
      <c r="AD517" s="20">
        <v>0</v>
      </c>
      <c r="AE517" s="20">
        <v>0</v>
      </c>
      <c r="AF517" s="20">
        <v>0</v>
      </c>
      <c r="AG517" s="20">
        <v>0</v>
      </c>
      <c r="AH517" s="20">
        <v>0</v>
      </c>
      <c r="AI517" s="20">
        <v>0</v>
      </c>
      <c r="AJ517" s="20">
        <v>0</v>
      </c>
      <c r="AK517" s="20">
        <v>0</v>
      </c>
      <c r="AL517" s="20">
        <v>0</v>
      </c>
      <c r="AM517" s="20">
        <v>0</v>
      </c>
      <c r="AN517" s="20">
        <v>0</v>
      </c>
      <c r="AO517" s="20">
        <v>0</v>
      </c>
      <c r="AP517" s="20">
        <v>0</v>
      </c>
      <c r="AQ517" s="20">
        <v>0</v>
      </c>
      <c r="AR517" s="20">
        <v>0</v>
      </c>
      <c r="AS517" s="20">
        <v>0</v>
      </c>
      <c r="AT517" s="20">
        <v>0</v>
      </c>
      <c r="AU517" s="20">
        <v>0</v>
      </c>
      <c r="AV517" s="20">
        <v>0</v>
      </c>
      <c r="AW517" s="20">
        <v>0</v>
      </c>
      <c r="AX517" s="20">
        <v>-99.03</v>
      </c>
      <c r="AY517" s="20">
        <v>-286.04000000000002</v>
      </c>
      <c r="AZ517" s="20">
        <v>-832.33</v>
      </c>
      <c r="BA517" s="20">
        <v>-1485.96</v>
      </c>
      <c r="BB517" s="20">
        <v>-2126.65</v>
      </c>
      <c r="BC517" s="20">
        <v>-2797.96</v>
      </c>
      <c r="BD517" s="20">
        <v>-4413.74</v>
      </c>
      <c r="BE517" s="20">
        <v>-6531.79</v>
      </c>
      <c r="BF517" s="65"/>
      <c r="BG517" s="22"/>
      <c r="BH517" s="26"/>
      <c r="BI517" s="26"/>
      <c r="BJ517" s="26"/>
      <c r="BK517" s="26"/>
      <c r="BL517" s="26"/>
      <c r="BM517" s="26"/>
    </row>
    <row r="518" spans="1:65" x14ac:dyDescent="0.25">
      <c r="A518" s="23" t="s">
        <v>393</v>
      </c>
      <c r="B518" s="29" t="s">
        <v>394</v>
      </c>
      <c r="C518" s="25" t="s">
        <v>377</v>
      </c>
      <c r="D518" s="25" t="s">
        <v>343</v>
      </c>
      <c r="E518" s="25" t="s">
        <v>57</v>
      </c>
      <c r="F518" s="25" t="s">
        <v>18</v>
      </c>
      <c r="G518" s="19" t="s">
        <v>19</v>
      </c>
      <c r="H518" s="20">
        <v>0</v>
      </c>
      <c r="I518" s="20"/>
      <c r="J518" s="20"/>
      <c r="K518" s="20">
        <v>0</v>
      </c>
      <c r="L518" s="20">
        <v>0</v>
      </c>
      <c r="M518" s="20">
        <v>0</v>
      </c>
      <c r="N518" s="20">
        <v>0</v>
      </c>
      <c r="O518" s="20">
        <v>0</v>
      </c>
      <c r="P518" s="20">
        <v>-24.56</v>
      </c>
      <c r="Q518" s="20">
        <v>-24.26</v>
      </c>
      <c r="R518" s="20">
        <v>-33.75</v>
      </c>
      <c r="S518" s="20">
        <v>-33.75</v>
      </c>
      <c r="T518" s="20">
        <v>-31.01</v>
      </c>
      <c r="U518" s="20">
        <v>-28.68</v>
      </c>
      <c r="V518" s="20">
        <v>-28.32</v>
      </c>
      <c r="W518" s="20">
        <v>-20.61</v>
      </c>
      <c r="X518" s="20">
        <v>-20.87</v>
      </c>
      <c r="Y518" s="20">
        <v>-16.87</v>
      </c>
      <c r="Z518" s="20">
        <v>-12.61</v>
      </c>
      <c r="AA518" s="20">
        <v>-12.61</v>
      </c>
      <c r="AB518" s="20">
        <v>-16.760000000000002</v>
      </c>
      <c r="AC518" s="20">
        <v>-17.510000000000002</v>
      </c>
      <c r="AD518" s="20">
        <v>-11.85</v>
      </c>
      <c r="AE518" s="20">
        <v>-12.83</v>
      </c>
      <c r="AF518" s="20">
        <v>-12.57</v>
      </c>
      <c r="AG518" s="20">
        <v>-10.74</v>
      </c>
      <c r="AH518" s="20">
        <v>-12.98</v>
      </c>
      <c r="AI518" s="20">
        <v>-15.88</v>
      </c>
      <c r="AJ518" s="20">
        <v>-71.72</v>
      </c>
      <c r="AK518" s="20">
        <v>-294.11</v>
      </c>
      <c r="AL518" s="20">
        <v>-246.84</v>
      </c>
      <c r="AM518" s="20">
        <v>-455.76</v>
      </c>
      <c r="AN518" s="20">
        <v>-592.35</v>
      </c>
      <c r="AO518" s="20">
        <v>-591.20000000000005</v>
      </c>
      <c r="AP518" s="20">
        <v>-423.99</v>
      </c>
      <c r="AQ518" s="20">
        <v>-504.95</v>
      </c>
      <c r="AR518" s="20">
        <v>-799.3</v>
      </c>
      <c r="AS518" s="20">
        <v>-759.36</v>
      </c>
      <c r="AT518" s="20">
        <v>-759.15</v>
      </c>
      <c r="AU518" s="20">
        <v>-727.12</v>
      </c>
      <c r="AV518" s="20">
        <v>-656.55</v>
      </c>
      <c r="AW518" s="20">
        <v>-660.94</v>
      </c>
      <c r="AX518" s="20">
        <v>-672.23</v>
      </c>
      <c r="AY518" s="20">
        <v>-771.49</v>
      </c>
      <c r="AZ518" s="20">
        <v>-870.75</v>
      </c>
      <c r="BA518" s="20">
        <v>-1222.8800000000001</v>
      </c>
      <c r="BB518" s="20">
        <v>-1575</v>
      </c>
      <c r="BC518" s="20">
        <v>-1519.88</v>
      </c>
      <c r="BD518" s="20">
        <v>-1464.75</v>
      </c>
      <c r="BE518" s="20">
        <v>-1464.75</v>
      </c>
      <c r="BF518" s="26"/>
      <c r="BG518" s="22"/>
      <c r="BH518" s="26"/>
      <c r="BI518" s="26"/>
      <c r="BJ518" s="26"/>
      <c r="BK518" s="26"/>
      <c r="BL518" s="26"/>
      <c r="BM518" s="26"/>
    </row>
    <row r="519" spans="1:65" x14ac:dyDescent="0.25">
      <c r="A519" s="23" t="s">
        <v>395</v>
      </c>
      <c r="B519" s="29" t="s">
        <v>396</v>
      </c>
      <c r="C519" s="25" t="s">
        <v>377</v>
      </c>
      <c r="D519" s="25" t="s">
        <v>343</v>
      </c>
      <c r="E519" s="25" t="s">
        <v>60</v>
      </c>
      <c r="F519" s="25" t="s">
        <v>18</v>
      </c>
      <c r="G519" s="19" t="s">
        <v>19</v>
      </c>
      <c r="H519" s="20">
        <v>0</v>
      </c>
      <c r="I519" s="20"/>
      <c r="J519" s="20"/>
      <c r="K519" s="20">
        <v>0</v>
      </c>
      <c r="L519" s="20">
        <v>0</v>
      </c>
      <c r="M519" s="20">
        <v>0</v>
      </c>
      <c r="N519" s="20">
        <v>0</v>
      </c>
      <c r="O519" s="20">
        <v>0</v>
      </c>
      <c r="P519" s="20">
        <v>-30.01</v>
      </c>
      <c r="Q519" s="20">
        <v>-29.66</v>
      </c>
      <c r="R519" s="20">
        <v>-41.25</v>
      </c>
      <c r="S519" s="20">
        <v>-41.25</v>
      </c>
      <c r="T519" s="20">
        <v>-37.9</v>
      </c>
      <c r="U519" s="20">
        <v>-35.049999999999997</v>
      </c>
      <c r="V519" s="20">
        <v>-34.619999999999997</v>
      </c>
      <c r="W519" s="20">
        <v>-25.19</v>
      </c>
      <c r="X519" s="20">
        <v>-25.51</v>
      </c>
      <c r="Y519" s="20">
        <v>-20.62</v>
      </c>
      <c r="Z519" s="20">
        <v>-15.42</v>
      </c>
      <c r="AA519" s="20">
        <v>-15.42</v>
      </c>
      <c r="AB519" s="20">
        <v>-20.49</v>
      </c>
      <c r="AC519" s="20">
        <v>-21.4</v>
      </c>
      <c r="AD519" s="20">
        <v>-14.48</v>
      </c>
      <c r="AE519" s="20">
        <v>-15.68</v>
      </c>
      <c r="AF519" s="20">
        <v>-15.37</v>
      </c>
      <c r="AG519" s="20">
        <v>-13.12</v>
      </c>
      <c r="AH519" s="20">
        <v>-15.87</v>
      </c>
      <c r="AI519" s="20">
        <v>-19.41</v>
      </c>
      <c r="AJ519" s="20">
        <v>-87.66</v>
      </c>
      <c r="AK519" s="20">
        <v>-359.47</v>
      </c>
      <c r="AL519" s="20">
        <v>-301.69</v>
      </c>
      <c r="AM519" s="20">
        <v>-557.04</v>
      </c>
      <c r="AN519" s="20">
        <v>-723.98</v>
      </c>
      <c r="AO519" s="20">
        <v>-722.58</v>
      </c>
      <c r="AP519" s="20">
        <v>-518.22</v>
      </c>
      <c r="AQ519" s="20">
        <v>-617.16</v>
      </c>
      <c r="AR519" s="20">
        <v>-976.92</v>
      </c>
      <c r="AS519" s="20">
        <v>-928.11</v>
      </c>
      <c r="AT519" s="20">
        <v>-927.85</v>
      </c>
      <c r="AU519" s="20">
        <v>-888.7</v>
      </c>
      <c r="AV519" s="20">
        <v>-802.45</v>
      </c>
      <c r="AW519" s="20">
        <v>-807.81</v>
      </c>
      <c r="AX519" s="20">
        <v>-821.62</v>
      </c>
      <c r="AY519" s="20">
        <v>-942.93</v>
      </c>
      <c r="AZ519" s="20">
        <v>-1064.25</v>
      </c>
      <c r="BA519" s="20">
        <v>-1494.63</v>
      </c>
      <c r="BB519" s="20">
        <v>-1925</v>
      </c>
      <c r="BC519" s="20">
        <v>-1857.63</v>
      </c>
      <c r="BD519" s="20">
        <v>-1790.25</v>
      </c>
      <c r="BE519" s="20">
        <v>-1790.25</v>
      </c>
      <c r="BF519" s="26"/>
      <c r="BG519" s="22"/>
      <c r="BH519" s="26"/>
      <c r="BI519" s="26"/>
      <c r="BJ519" s="26"/>
      <c r="BK519" s="26"/>
      <c r="BL519" s="26"/>
      <c r="BM519" s="26"/>
    </row>
    <row r="520" spans="1:65" x14ac:dyDescent="0.25">
      <c r="A520" s="23" t="s">
        <v>362</v>
      </c>
      <c r="B520" s="29" t="s">
        <v>363</v>
      </c>
      <c r="C520" s="25" t="s">
        <v>377</v>
      </c>
      <c r="D520" s="25" t="s">
        <v>343</v>
      </c>
      <c r="E520" s="25" t="s">
        <v>73</v>
      </c>
      <c r="F520" s="25" t="s">
        <v>18</v>
      </c>
      <c r="G520" s="19" t="s">
        <v>19</v>
      </c>
      <c r="H520" s="20">
        <v>-0.96</v>
      </c>
      <c r="I520" s="20"/>
      <c r="J520" s="20"/>
      <c r="K520" s="20">
        <v>-2.88</v>
      </c>
      <c r="L520" s="20">
        <v>-3.83</v>
      </c>
      <c r="M520" s="20">
        <v>-4.79</v>
      </c>
      <c r="N520" s="20">
        <v>-15.33</v>
      </c>
      <c r="O520" s="20">
        <v>-45.05</v>
      </c>
      <c r="P520" s="20">
        <v>-81.459999999999994</v>
      </c>
      <c r="Q520" s="20">
        <v>-321.07</v>
      </c>
      <c r="R520" s="20">
        <v>-437.99</v>
      </c>
      <c r="S520" s="20">
        <v>-516.58000000000004</v>
      </c>
      <c r="T520" s="20">
        <v>-555.88</v>
      </c>
      <c r="U520" s="20">
        <v>-592.29999999999995</v>
      </c>
      <c r="V520" s="20">
        <v>-633.51</v>
      </c>
      <c r="W520" s="20">
        <v>-653.63</v>
      </c>
      <c r="X520" s="20">
        <v>-662.26</v>
      </c>
      <c r="Y520" s="20">
        <v>-661.3</v>
      </c>
      <c r="Z520" s="20">
        <v>-655.55</v>
      </c>
      <c r="AA520" s="20">
        <v>-642.13</v>
      </c>
      <c r="AB520" s="20">
        <v>-676.64</v>
      </c>
      <c r="AC520" s="20">
        <v>-732.22</v>
      </c>
      <c r="AD520" s="20">
        <v>-707.36</v>
      </c>
      <c r="AE520" s="20">
        <v>-746.61</v>
      </c>
      <c r="AF520" s="20">
        <v>-768.01</v>
      </c>
      <c r="AG520" s="20">
        <v>-826.7</v>
      </c>
      <c r="AH520" s="20">
        <v>-889.34</v>
      </c>
      <c r="AI520" s="20">
        <v>-902.58</v>
      </c>
      <c r="AJ520" s="20">
        <v>-900.31</v>
      </c>
      <c r="AK520" s="20">
        <v>-925.4</v>
      </c>
      <c r="AL520" s="20">
        <v>-944.33</v>
      </c>
      <c r="AM520" s="20">
        <v>-948.02</v>
      </c>
      <c r="AN520" s="20">
        <v>-952.11</v>
      </c>
      <c r="AO520" s="20">
        <v>-1024.3900000000001</v>
      </c>
      <c r="AP520" s="20">
        <v>-1147.2</v>
      </c>
      <c r="AQ520" s="20">
        <v>-1192.1099999999999</v>
      </c>
      <c r="AR520" s="20">
        <v>-1283.57</v>
      </c>
      <c r="AS520" s="20">
        <v>-1356.67</v>
      </c>
      <c r="AT520" s="20">
        <v>-1452.97</v>
      </c>
      <c r="AU520" s="20">
        <v>-1532.3</v>
      </c>
      <c r="AV520" s="20">
        <v>-1612.62</v>
      </c>
      <c r="AW520" s="20">
        <v>-1696.02</v>
      </c>
      <c r="AX520" s="20">
        <v>-1752.42</v>
      </c>
      <c r="AY520" s="20">
        <v>-1842.99</v>
      </c>
      <c r="AZ520" s="20">
        <v>-1947.34</v>
      </c>
      <c r="BA520" s="20">
        <v>-1985.19</v>
      </c>
      <c r="BB520" s="20">
        <v>-2137.9899999999998</v>
      </c>
      <c r="BC520" s="20">
        <v>-2301.02</v>
      </c>
      <c r="BD520" s="20">
        <v>-2524.4699999999998</v>
      </c>
      <c r="BE520" s="20">
        <v>-2777.56</v>
      </c>
      <c r="BF520" s="26"/>
      <c r="BG520" s="22"/>
      <c r="BH520" s="26"/>
      <c r="BI520" s="26"/>
    </row>
    <row r="521" spans="1:65" x14ac:dyDescent="0.25">
      <c r="A521" s="23" t="s">
        <v>325</v>
      </c>
      <c r="B521" s="29" t="s">
        <v>326</v>
      </c>
      <c r="C521" s="25" t="s">
        <v>377</v>
      </c>
      <c r="D521" s="25" t="s">
        <v>343</v>
      </c>
      <c r="E521" s="25" t="s">
        <v>138</v>
      </c>
      <c r="F521" s="25" t="s">
        <v>397</v>
      </c>
      <c r="G521" s="19" t="s">
        <v>398</v>
      </c>
      <c r="H521" s="20">
        <v>-15501.45</v>
      </c>
      <c r="I521" s="20"/>
      <c r="J521" s="20"/>
      <c r="K521" s="20">
        <v>-16468.43</v>
      </c>
      <c r="L521" s="20">
        <v>-17989.349999999999</v>
      </c>
      <c r="M521" s="20">
        <v>-19593.02</v>
      </c>
      <c r="N521" s="20">
        <v>-20821.53</v>
      </c>
      <c r="O521" s="20">
        <v>-21709.42</v>
      </c>
      <c r="P521" s="20">
        <v>-21413.29</v>
      </c>
      <c r="Q521" s="20">
        <v>-21145.45</v>
      </c>
      <c r="R521" s="20">
        <v>-21838.71</v>
      </c>
      <c r="S521" s="20">
        <v>-22114.080000000002</v>
      </c>
      <c r="T521" s="20">
        <v>-23524.07</v>
      </c>
      <c r="U521" s="20">
        <v>-24947.7</v>
      </c>
      <c r="V521" s="20">
        <v>-26558.42</v>
      </c>
      <c r="W521" s="20">
        <v>-27137.47</v>
      </c>
      <c r="X521" s="20">
        <v>-27926.61</v>
      </c>
      <c r="Y521" s="20">
        <v>-28508.09</v>
      </c>
      <c r="Z521" s="20">
        <v>-29390.05</v>
      </c>
      <c r="AA521" s="20">
        <v>-30081.22</v>
      </c>
      <c r="AB521" s="20">
        <v>-30497.05</v>
      </c>
      <c r="AC521" s="20">
        <v>-30715.84</v>
      </c>
      <c r="AD521" s="20">
        <v>-31752.65</v>
      </c>
      <c r="AE521" s="20">
        <v>-32852.949999999997</v>
      </c>
      <c r="AF521" s="20">
        <v>-33429.440000000002</v>
      </c>
      <c r="AG521" s="20">
        <v>-34472.06</v>
      </c>
      <c r="AH521" s="20">
        <v>-34556.410000000003</v>
      </c>
      <c r="AI521" s="20">
        <v>-34426.94</v>
      </c>
      <c r="AJ521" s="20">
        <v>-34979.72</v>
      </c>
      <c r="AK521" s="20">
        <v>-35030.6</v>
      </c>
      <c r="AL521" s="20">
        <v>-34505.43</v>
      </c>
      <c r="AM521" s="20">
        <v>-33824.629999999997</v>
      </c>
      <c r="AN521" s="20">
        <v>-34937.910000000003</v>
      </c>
      <c r="AO521" s="20">
        <v>-35925.629999999997</v>
      </c>
      <c r="AP521" s="20">
        <v>-35435.01</v>
      </c>
      <c r="AQ521" s="20">
        <v>-34490.89</v>
      </c>
      <c r="AR521" s="20">
        <v>-33148.67</v>
      </c>
      <c r="AS521" s="20">
        <v>-29090.36</v>
      </c>
      <c r="AT521" s="20">
        <v>-29691.02</v>
      </c>
      <c r="AU521" s="20">
        <v>-30178.32</v>
      </c>
      <c r="AV521" s="20">
        <v>-29722.94</v>
      </c>
      <c r="AW521" s="20">
        <v>-29033.33</v>
      </c>
      <c r="AX521" s="20">
        <v>-28462.68</v>
      </c>
      <c r="AY521" s="20">
        <v>-28976.54</v>
      </c>
      <c r="AZ521" s="20">
        <v>-29241.360000000001</v>
      </c>
      <c r="BA521" s="20">
        <v>-29684.560000000001</v>
      </c>
      <c r="BB521" s="20">
        <v>-29915.38</v>
      </c>
      <c r="BC521" s="20">
        <v>-28866.55</v>
      </c>
      <c r="BD521" s="20">
        <v>-29555.45</v>
      </c>
      <c r="BE521" s="20">
        <v>-31074.240000000002</v>
      </c>
      <c r="BF521" s="26"/>
      <c r="BG521" s="22"/>
      <c r="BH521" s="26"/>
      <c r="BI521" s="26"/>
    </row>
    <row r="522" spans="1:65" x14ac:dyDescent="0.25">
      <c r="A522" s="23" t="s">
        <v>367</v>
      </c>
      <c r="B522" s="29" t="s">
        <v>368</v>
      </c>
      <c r="C522" s="25" t="s">
        <v>377</v>
      </c>
      <c r="D522" s="25" t="s">
        <v>343</v>
      </c>
      <c r="E522" s="25" t="s">
        <v>141</v>
      </c>
      <c r="F522" s="25" t="s">
        <v>399</v>
      </c>
      <c r="G522" s="19" t="s">
        <v>400</v>
      </c>
      <c r="H522" s="20">
        <v>-3897.54</v>
      </c>
      <c r="I522" s="20"/>
      <c r="J522" s="20"/>
      <c r="K522" s="20">
        <v>-2993.94</v>
      </c>
      <c r="L522" s="20">
        <v>-3067.51</v>
      </c>
      <c r="M522" s="20">
        <v>-3109.26</v>
      </c>
      <c r="N522" s="20">
        <v>-2878.39</v>
      </c>
      <c r="O522" s="20">
        <v>-2851.76</v>
      </c>
      <c r="P522" s="20">
        <v>-2986.89</v>
      </c>
      <c r="Q522" s="20">
        <v>-3199.76</v>
      </c>
      <c r="R522" s="20">
        <v>-3171.63</v>
      </c>
      <c r="S522" s="20">
        <v>-3464.19</v>
      </c>
      <c r="T522" s="20">
        <v>-3546.79</v>
      </c>
      <c r="U522" s="20">
        <v>-3574.09</v>
      </c>
      <c r="V522" s="20">
        <v>-3556.99</v>
      </c>
      <c r="W522" s="20">
        <v>-3524.66</v>
      </c>
      <c r="X522" s="20">
        <v>-3260.51</v>
      </c>
      <c r="Y522" s="20">
        <v>-2924.08</v>
      </c>
      <c r="Z522" s="20">
        <v>-3087.09</v>
      </c>
      <c r="AA522" s="20">
        <v>-3206.44</v>
      </c>
      <c r="AB522" s="20">
        <v>-3778.56</v>
      </c>
      <c r="AC522" s="20">
        <v>-4673.63</v>
      </c>
      <c r="AD522" s="20">
        <v>-4634.42</v>
      </c>
      <c r="AE522" s="20">
        <v>-4570.1099999999997</v>
      </c>
      <c r="AF522" s="20">
        <v>-5981.88</v>
      </c>
      <c r="AG522" s="20">
        <v>-5973.4</v>
      </c>
      <c r="AH522" s="20">
        <v>-5749.38</v>
      </c>
      <c r="AI522" s="20">
        <v>-6347.14</v>
      </c>
      <c r="AJ522" s="20">
        <v>-6877.87</v>
      </c>
      <c r="AK522" s="20">
        <v>-7027.13</v>
      </c>
      <c r="AL522" s="20">
        <v>-7180.84</v>
      </c>
      <c r="AM522" s="20">
        <v>-7397.56</v>
      </c>
      <c r="AN522" s="20">
        <v>-7027.74</v>
      </c>
      <c r="AO522" s="20">
        <v>-6631.14</v>
      </c>
      <c r="AP522" s="20">
        <v>-6393.19</v>
      </c>
      <c r="AQ522" s="20">
        <v>-5643</v>
      </c>
      <c r="AR522" s="20">
        <v>-5256.18</v>
      </c>
      <c r="AS522" s="20">
        <v>-4893.34</v>
      </c>
      <c r="AT522" s="20">
        <v>-4853.22</v>
      </c>
      <c r="AU522" s="20">
        <v>-4644.53</v>
      </c>
      <c r="AV522" s="20">
        <v>-5158.0600000000004</v>
      </c>
      <c r="AW522" s="20">
        <v>-4313.53</v>
      </c>
      <c r="AX522" s="20">
        <v>-2885.44</v>
      </c>
      <c r="AY522" s="20">
        <v>-2399.6799999999998</v>
      </c>
      <c r="AZ522" s="20">
        <v>-3393.32</v>
      </c>
      <c r="BA522" s="20">
        <v>-3389.33</v>
      </c>
      <c r="BB522" s="20">
        <v>-3372.98</v>
      </c>
      <c r="BC522" s="20">
        <v>-3299.44</v>
      </c>
      <c r="BD522" s="20">
        <v>-3648</v>
      </c>
      <c r="BE522" s="20">
        <v>-3648</v>
      </c>
      <c r="BF522" s="26"/>
      <c r="BG522" s="22"/>
      <c r="BH522" s="26"/>
      <c r="BI522" s="26"/>
    </row>
    <row r="523" spans="1:65" x14ac:dyDescent="0.25">
      <c r="A523" s="23" t="s">
        <v>401</v>
      </c>
      <c r="B523" s="29" t="s">
        <v>402</v>
      </c>
      <c r="C523" s="25" t="s">
        <v>377</v>
      </c>
      <c r="D523" s="25" t="s">
        <v>343</v>
      </c>
      <c r="E523" s="25" t="s">
        <v>180</v>
      </c>
      <c r="F523" s="25" t="s">
        <v>346</v>
      </c>
      <c r="G523" s="19" t="s">
        <v>386</v>
      </c>
      <c r="H523" s="20">
        <v>-709.83</v>
      </c>
      <c r="I523" s="20"/>
      <c r="J523" s="20"/>
      <c r="K523" s="20">
        <v>-572.08000000000004</v>
      </c>
      <c r="L523" s="20">
        <v>-585.49</v>
      </c>
      <c r="M523" s="20">
        <v>-457.24</v>
      </c>
      <c r="N523" s="20">
        <v>-492.63</v>
      </c>
      <c r="O523" s="20">
        <v>-440.28</v>
      </c>
      <c r="P523" s="20">
        <v>-414.3</v>
      </c>
      <c r="Q523" s="20">
        <v>-429.62</v>
      </c>
      <c r="R523" s="20">
        <v>-391.35</v>
      </c>
      <c r="S523" s="20">
        <v>-349.64</v>
      </c>
      <c r="T523" s="20">
        <v>-313.33999999999997</v>
      </c>
      <c r="U523" s="20">
        <v>-205.86</v>
      </c>
      <c r="V523" s="20">
        <v>-201.19</v>
      </c>
      <c r="W523" s="20">
        <v>-167.59</v>
      </c>
      <c r="X523" s="20">
        <v>-163.76</v>
      </c>
      <c r="Y523" s="20">
        <v>-162.13</v>
      </c>
      <c r="Z523" s="20">
        <v>-147</v>
      </c>
      <c r="AA523" s="20">
        <v>-155.53</v>
      </c>
      <c r="AB523" s="20">
        <v>-118.9</v>
      </c>
      <c r="AC523" s="20">
        <v>-116.6</v>
      </c>
      <c r="AD523" s="20">
        <v>-134.96</v>
      </c>
      <c r="AE523" s="20">
        <v>-163.27000000000001</v>
      </c>
      <c r="AF523" s="20">
        <v>-134.69999999999999</v>
      </c>
      <c r="AG523" s="20">
        <v>-128.84</v>
      </c>
      <c r="AH523" s="20">
        <v>-138</v>
      </c>
      <c r="AI523" s="20">
        <v>-51.32</v>
      </c>
      <c r="AJ523" s="20">
        <v>-44.47</v>
      </c>
      <c r="AK523" s="20">
        <v>-42.89</v>
      </c>
      <c r="AL523" s="20">
        <v>-42.89</v>
      </c>
      <c r="AM523" s="20">
        <v>-21.08</v>
      </c>
      <c r="AN523" s="20">
        <v>-21.08</v>
      </c>
      <c r="AO523" s="20">
        <v>-19.07</v>
      </c>
      <c r="AP523" s="20">
        <v>-18.73</v>
      </c>
      <c r="AQ523" s="20">
        <v>-42.65</v>
      </c>
      <c r="AR523" s="20">
        <v>-41.75</v>
      </c>
      <c r="AS523" s="20">
        <v>-41.86</v>
      </c>
      <c r="AT523" s="20">
        <v>-41.97</v>
      </c>
      <c r="AU523" s="20">
        <v>-42.02</v>
      </c>
      <c r="AV523" s="20">
        <v>-150</v>
      </c>
      <c r="AW523" s="20">
        <v>-179.34</v>
      </c>
      <c r="AX523" s="20">
        <v>-208.68</v>
      </c>
      <c r="AY523" s="20">
        <v>-206.52</v>
      </c>
      <c r="AZ523" s="20">
        <v>-206.03</v>
      </c>
      <c r="BA523" s="20">
        <v>-205.66</v>
      </c>
      <c r="BB523" s="20">
        <v>-206.03</v>
      </c>
      <c r="BC523" s="20">
        <v>-205.34</v>
      </c>
      <c r="BD523" s="20">
        <v>-194</v>
      </c>
      <c r="BE523" s="20">
        <v>-194</v>
      </c>
      <c r="BF523" s="26"/>
      <c r="BG523" s="22"/>
      <c r="BH523" s="26"/>
      <c r="BI523" s="26"/>
    </row>
    <row r="524" spans="1:65" x14ac:dyDescent="0.25">
      <c r="A524" s="13" t="s">
        <v>403</v>
      </c>
      <c r="B524" s="33" t="s">
        <v>404</v>
      </c>
      <c r="C524" s="60"/>
      <c r="D524" s="60"/>
      <c r="E524" s="60"/>
      <c r="F524" s="60"/>
      <c r="G524" s="61"/>
      <c r="H524" s="20">
        <v>6028.3</v>
      </c>
      <c r="I524" s="20"/>
      <c r="J524" s="20"/>
      <c r="K524" s="20">
        <v>5559.54</v>
      </c>
      <c r="L524" s="20">
        <v>6874.54</v>
      </c>
      <c r="M524" s="20">
        <v>6982.18</v>
      </c>
      <c r="N524" s="20">
        <v>6885.34</v>
      </c>
      <c r="O524" s="20">
        <v>7294.02</v>
      </c>
      <c r="P524" s="20">
        <v>6001.15</v>
      </c>
      <c r="Q524" s="20">
        <v>5185.6899999999996</v>
      </c>
      <c r="R524" s="20">
        <v>4357.76</v>
      </c>
      <c r="S524" s="20">
        <v>4741.8599999999997</v>
      </c>
      <c r="T524" s="20">
        <v>6843.37</v>
      </c>
      <c r="U524" s="20">
        <v>7156.81</v>
      </c>
      <c r="V524" s="20">
        <v>6983.47</v>
      </c>
      <c r="W524" s="20">
        <v>6778.66</v>
      </c>
      <c r="X524" s="20">
        <v>6497.77</v>
      </c>
      <c r="Y524" s="20">
        <v>6610.94</v>
      </c>
      <c r="Z524" s="20">
        <v>6257.17</v>
      </c>
      <c r="AA524" s="20">
        <v>7074.66</v>
      </c>
      <c r="AB524" s="20">
        <v>7484.65</v>
      </c>
      <c r="AC524" s="20">
        <v>6261.69</v>
      </c>
      <c r="AD524" s="20">
        <v>6229.52</v>
      </c>
      <c r="AE524" s="20">
        <v>7322</v>
      </c>
      <c r="AF524" s="20">
        <v>7811.96</v>
      </c>
      <c r="AG524" s="20">
        <v>8096.3</v>
      </c>
      <c r="AH524" s="20">
        <v>8075.34</v>
      </c>
      <c r="AI524" s="20">
        <v>8538.7000000000007</v>
      </c>
      <c r="AJ524" s="20">
        <v>7601.78</v>
      </c>
      <c r="AK524" s="20">
        <v>8004.81</v>
      </c>
      <c r="AL524" s="20">
        <v>7967.82</v>
      </c>
      <c r="AM524" s="20">
        <v>7910.44</v>
      </c>
      <c r="AN524" s="20">
        <v>7947.07</v>
      </c>
      <c r="AO524" s="20">
        <v>8129.66</v>
      </c>
      <c r="AP524" s="20">
        <v>8185.85</v>
      </c>
      <c r="AQ524" s="20">
        <v>8488.15</v>
      </c>
      <c r="AR524" s="20">
        <v>8446.25</v>
      </c>
      <c r="AS524" s="20">
        <v>7269.83</v>
      </c>
      <c r="AT524" s="20">
        <v>7219.54</v>
      </c>
      <c r="AU524" s="20">
        <v>7389.12</v>
      </c>
      <c r="AV524" s="20">
        <v>6717.62</v>
      </c>
      <c r="AW524" s="20">
        <v>6631.07</v>
      </c>
      <c r="AX524" s="20">
        <v>6456.2</v>
      </c>
      <c r="AY524" s="20">
        <v>6526.48</v>
      </c>
      <c r="AZ524" s="20">
        <v>6756.82</v>
      </c>
      <c r="BA524" s="20">
        <v>7265.53</v>
      </c>
      <c r="BB524" s="20">
        <v>7350.48</v>
      </c>
      <c r="BC524" s="20">
        <v>6911.38</v>
      </c>
      <c r="BD524" s="20">
        <v>7529.56</v>
      </c>
      <c r="BE524" s="20">
        <v>8767.59</v>
      </c>
      <c r="BF524" s="26"/>
      <c r="BG524" s="12"/>
      <c r="BH524" s="26"/>
      <c r="BI524" s="26"/>
    </row>
    <row r="525" spans="1:65" x14ac:dyDescent="0.25">
      <c r="A525" s="23" t="s">
        <v>313</v>
      </c>
      <c r="B525" s="29" t="s">
        <v>313</v>
      </c>
      <c r="C525" s="25" t="s">
        <v>405</v>
      </c>
      <c r="D525" s="25" t="s">
        <v>343</v>
      </c>
      <c r="E525" s="25" t="s">
        <v>85</v>
      </c>
      <c r="F525" s="25" t="s">
        <v>18</v>
      </c>
      <c r="G525" s="19" t="s">
        <v>19</v>
      </c>
      <c r="H525" s="20">
        <v>-82.98</v>
      </c>
      <c r="I525" s="20"/>
      <c r="J525" s="20"/>
      <c r="K525" s="20">
        <v>-153.01</v>
      </c>
      <c r="L525" s="20">
        <v>-159.87</v>
      </c>
      <c r="M525" s="20">
        <v>-115.57</v>
      </c>
      <c r="N525" s="20">
        <v>-405.83</v>
      </c>
      <c r="O525" s="20">
        <v>-363.9</v>
      </c>
      <c r="P525" s="20">
        <v>-327.36</v>
      </c>
      <c r="Q525" s="20">
        <v>-315.12</v>
      </c>
      <c r="R525" s="20">
        <v>-279.29000000000002</v>
      </c>
      <c r="S525" s="20">
        <v>-289.83999999999997</v>
      </c>
      <c r="T525" s="20">
        <v>-179.35</v>
      </c>
      <c r="U525" s="20">
        <v>-304.62</v>
      </c>
      <c r="V525" s="20">
        <v>-342.79</v>
      </c>
      <c r="W525" s="20">
        <v>-500.16</v>
      </c>
      <c r="X525" s="20">
        <v>-450.85</v>
      </c>
      <c r="Y525" s="20">
        <v>-575</v>
      </c>
      <c r="Z525" s="20">
        <v>-499.97</v>
      </c>
      <c r="AA525" s="20">
        <v>-572.98</v>
      </c>
      <c r="AB525" s="20">
        <v>-707.66</v>
      </c>
      <c r="AC525" s="20">
        <v>-578.54</v>
      </c>
      <c r="AD525" s="20">
        <v>-521.87</v>
      </c>
      <c r="AE525" s="20">
        <v>-500.94</v>
      </c>
      <c r="AF525" s="20">
        <v>-508.71</v>
      </c>
      <c r="AG525" s="20">
        <v>-470.9</v>
      </c>
      <c r="AH525" s="20">
        <v>-575.30999999999995</v>
      </c>
      <c r="AI525" s="20">
        <v>-422.46</v>
      </c>
      <c r="AJ525" s="20">
        <v>-165.23</v>
      </c>
      <c r="AK525" s="20">
        <v>-179.17</v>
      </c>
      <c r="AL525" s="20">
        <v>-235.93</v>
      </c>
      <c r="AM525" s="20">
        <v>-225.58</v>
      </c>
      <c r="AN525" s="20">
        <v>-227.7</v>
      </c>
      <c r="AO525" s="20">
        <v>-224.11</v>
      </c>
      <c r="AP525" s="20">
        <v>-248.4</v>
      </c>
      <c r="AQ525" s="20">
        <v>-222</v>
      </c>
      <c r="AR525" s="20">
        <v>-172.18</v>
      </c>
      <c r="AS525" s="20">
        <v>-103.18</v>
      </c>
      <c r="AT525" s="20">
        <v>-93.79</v>
      </c>
      <c r="AU525" s="20">
        <v>-97.89</v>
      </c>
      <c r="AV525" s="20">
        <v>-103.73</v>
      </c>
      <c r="AW525" s="20">
        <v>-99.5</v>
      </c>
      <c r="AX525" s="20">
        <v>-79.95</v>
      </c>
      <c r="AY525" s="20">
        <v>-69.92</v>
      </c>
      <c r="AZ525" s="20">
        <v>-108.65</v>
      </c>
      <c r="BA525" s="20">
        <v>-128.75</v>
      </c>
      <c r="BB525" s="20">
        <v>-122.41</v>
      </c>
      <c r="BC525" s="20">
        <v>-116.31</v>
      </c>
      <c r="BD525" s="20">
        <v>-136.75</v>
      </c>
      <c r="BE525" s="20">
        <v>-149.01</v>
      </c>
      <c r="BF525" s="26"/>
      <c r="BG525" s="22"/>
      <c r="BH525" s="26"/>
      <c r="BI525" s="26"/>
    </row>
    <row r="526" spans="1:65" x14ac:dyDescent="0.25">
      <c r="A526" s="23" t="s">
        <v>305</v>
      </c>
      <c r="B526" s="29" t="s">
        <v>306</v>
      </c>
      <c r="C526" s="25" t="s">
        <v>405</v>
      </c>
      <c r="D526" s="25" t="s">
        <v>343</v>
      </c>
      <c r="E526" s="25" t="s">
        <v>94</v>
      </c>
      <c r="F526" s="25" t="s">
        <v>18</v>
      </c>
      <c r="G526" s="19" t="s">
        <v>19</v>
      </c>
      <c r="H526" s="20">
        <v>-42.53</v>
      </c>
      <c r="I526" s="20"/>
      <c r="J526" s="20"/>
      <c r="K526" s="20">
        <v>-113.31</v>
      </c>
      <c r="L526" s="20">
        <v>-88.03</v>
      </c>
      <c r="M526" s="20">
        <v>-95.62</v>
      </c>
      <c r="N526" s="20">
        <v>-97.29</v>
      </c>
      <c r="O526" s="20">
        <v>-98.43</v>
      </c>
      <c r="P526" s="20">
        <v>-71.97</v>
      </c>
      <c r="Q526" s="20">
        <v>-70.14</v>
      </c>
      <c r="R526" s="20">
        <v>-44.44</v>
      </c>
      <c r="S526" s="20">
        <v>-60.88</v>
      </c>
      <c r="T526" s="20">
        <v>-46.98</v>
      </c>
      <c r="U526" s="20">
        <v>-19.350000000000001</v>
      </c>
      <c r="V526" s="20">
        <v>-84.98</v>
      </c>
      <c r="W526" s="20">
        <v>-51.77</v>
      </c>
      <c r="X526" s="20">
        <v>-47.5</v>
      </c>
      <c r="Y526" s="20">
        <v>-36.17</v>
      </c>
      <c r="Z526" s="20">
        <v>-33.770000000000003</v>
      </c>
      <c r="AA526" s="20">
        <v>-25.98</v>
      </c>
      <c r="AB526" s="20">
        <v>-23.85</v>
      </c>
      <c r="AC526" s="20">
        <v>-20.14</v>
      </c>
      <c r="AD526" s="20">
        <v>-22.96</v>
      </c>
      <c r="AE526" s="20">
        <v>-24.93</v>
      </c>
      <c r="AF526" s="20">
        <v>-34.33</v>
      </c>
      <c r="AG526" s="20">
        <v>-27.07</v>
      </c>
      <c r="AH526" s="20">
        <v>-22.61</v>
      </c>
      <c r="AI526" s="20">
        <v>-26.59</v>
      </c>
      <c r="AJ526" s="20">
        <v>-32.65</v>
      </c>
      <c r="AK526" s="20">
        <v>-23.98</v>
      </c>
      <c r="AL526" s="20">
        <v>-25.75</v>
      </c>
      <c r="AM526" s="20">
        <v>-26.94</v>
      </c>
      <c r="AN526" s="20">
        <v>-26.64</v>
      </c>
      <c r="AO526" s="20">
        <v>-26.61</v>
      </c>
      <c r="AP526" s="20">
        <v>-26.51</v>
      </c>
      <c r="AQ526" s="20">
        <v>-28.02</v>
      </c>
      <c r="AR526" s="20">
        <v>-26.21</v>
      </c>
      <c r="AS526" s="20">
        <v>-19.68</v>
      </c>
      <c r="AT526" s="20">
        <v>-21.58</v>
      </c>
      <c r="AU526" s="20">
        <v>-21.29</v>
      </c>
      <c r="AV526" s="20">
        <v>-15.6</v>
      </c>
      <c r="AW526" s="20">
        <v>-17.02</v>
      </c>
      <c r="AX526" s="20">
        <v>-7.56</v>
      </c>
      <c r="AY526" s="20">
        <v>-7.26</v>
      </c>
      <c r="AZ526" s="20">
        <v>-6.18</v>
      </c>
      <c r="BA526" s="20">
        <v>-10.31</v>
      </c>
      <c r="BB526" s="20">
        <v>-28.09</v>
      </c>
      <c r="BC526" s="20">
        <v>-31.44</v>
      </c>
      <c r="BD526" s="20">
        <v>-30.88</v>
      </c>
      <c r="BE526" s="20">
        <v>-31.37</v>
      </c>
      <c r="BF526" s="26"/>
      <c r="BG526" s="22"/>
      <c r="BH526" s="26"/>
      <c r="BI526" s="26"/>
    </row>
    <row r="527" spans="1:65" x14ac:dyDescent="0.25">
      <c r="A527" s="23" t="s">
        <v>315</v>
      </c>
      <c r="B527" s="29" t="s">
        <v>316</v>
      </c>
      <c r="C527" s="25" t="s">
        <v>405</v>
      </c>
      <c r="D527" s="25" t="s">
        <v>343</v>
      </c>
      <c r="E527" s="25" t="s">
        <v>99</v>
      </c>
      <c r="F527" s="25" t="s">
        <v>18</v>
      </c>
      <c r="G527" s="19" t="s">
        <v>19</v>
      </c>
      <c r="H527" s="20">
        <v>-84.83</v>
      </c>
      <c r="I527" s="20"/>
      <c r="J527" s="20"/>
      <c r="K527" s="20">
        <v>-42.99</v>
      </c>
      <c r="L527" s="20">
        <v>-20.149999999999999</v>
      </c>
      <c r="M527" s="20">
        <v>-21.21</v>
      </c>
      <c r="N527" s="20">
        <v>-13.12</v>
      </c>
      <c r="O527" s="20">
        <v>-61.8</v>
      </c>
      <c r="P527" s="20">
        <v>-29.72</v>
      </c>
      <c r="Q527" s="20">
        <v>-34.1</v>
      </c>
      <c r="R527" s="20">
        <v>-40.229999999999997</v>
      </c>
      <c r="S527" s="20">
        <v>-39.08</v>
      </c>
      <c r="T527" s="20">
        <v>-24.33</v>
      </c>
      <c r="U527" s="20">
        <v>-37.380000000000003</v>
      </c>
      <c r="V527" s="20">
        <v>-31.74</v>
      </c>
      <c r="W527" s="20">
        <v>-44.16</v>
      </c>
      <c r="X527" s="20">
        <v>-24.33</v>
      </c>
      <c r="Y527" s="20">
        <v>-4.5199999999999996</v>
      </c>
      <c r="Z527" s="20">
        <v>-4.5599999999999996</v>
      </c>
      <c r="AA527" s="20">
        <v>-1.91</v>
      </c>
      <c r="AB527" s="20">
        <v>-2.12</v>
      </c>
      <c r="AC527" s="20">
        <v>-2.0499999999999998</v>
      </c>
      <c r="AD527" s="20">
        <v>-4</v>
      </c>
      <c r="AE527" s="20">
        <v>-1.74</v>
      </c>
      <c r="AF527" s="20">
        <v>-2.2999999999999998</v>
      </c>
      <c r="AG527" s="20">
        <v>-2.37</v>
      </c>
      <c r="AH527" s="20">
        <v>-2.71</v>
      </c>
      <c r="AI527" s="20">
        <v>-0.73</v>
      </c>
      <c r="AJ527" s="20">
        <v>-0.49</v>
      </c>
      <c r="AK527" s="20">
        <v>-1.91</v>
      </c>
      <c r="AL527" s="20">
        <v>-1.29</v>
      </c>
      <c r="AM527" s="20">
        <v>-1.39</v>
      </c>
      <c r="AN527" s="20">
        <v>-0.97</v>
      </c>
      <c r="AO527" s="20">
        <v>-0.84</v>
      </c>
      <c r="AP527" s="20">
        <v>-1.08</v>
      </c>
      <c r="AQ527" s="20">
        <v>-1.32</v>
      </c>
      <c r="AR527" s="20">
        <v>-0.77</v>
      </c>
      <c r="AS527" s="20">
        <v>-0.38</v>
      </c>
      <c r="AT527" s="20">
        <v>-0.84</v>
      </c>
      <c r="AU527" s="20">
        <v>-17.5</v>
      </c>
      <c r="AV527" s="20">
        <v>-6.3</v>
      </c>
      <c r="AW527" s="20">
        <v>-0.1</v>
      </c>
      <c r="AX527" s="20">
        <v>-0.14000000000000001</v>
      </c>
      <c r="AY527" s="20">
        <v>-0.24</v>
      </c>
      <c r="AZ527" s="20">
        <v>-0.03</v>
      </c>
      <c r="BA527" s="20">
        <v>-7.0000000000000007E-2</v>
      </c>
      <c r="BB527" s="20">
        <v>-0.03</v>
      </c>
      <c r="BC527" s="20">
        <v>-7.0000000000000007E-2</v>
      </c>
      <c r="BD527" s="20">
        <v>0</v>
      </c>
      <c r="BE527" s="20">
        <v>0</v>
      </c>
      <c r="BF527" s="26"/>
      <c r="BG527" s="22"/>
      <c r="BH527" s="26"/>
      <c r="BI527" s="26"/>
    </row>
    <row r="528" spans="1:65" x14ac:dyDescent="0.25">
      <c r="A528" s="23" t="s">
        <v>309</v>
      </c>
      <c r="B528" s="29" t="s">
        <v>310</v>
      </c>
      <c r="C528" s="25" t="s">
        <v>405</v>
      </c>
      <c r="D528" s="25" t="s">
        <v>343</v>
      </c>
      <c r="E528" s="25" t="s">
        <v>104</v>
      </c>
      <c r="F528" s="25" t="s">
        <v>365</v>
      </c>
      <c r="G528" s="19" t="s">
        <v>345</v>
      </c>
      <c r="H528" s="20">
        <v>-4816.0600000000004</v>
      </c>
      <c r="I528" s="20"/>
      <c r="J528" s="20"/>
      <c r="K528" s="20">
        <v>-4398.3</v>
      </c>
      <c r="L528" s="20">
        <v>-5743.48</v>
      </c>
      <c r="M528" s="20">
        <v>-5452.99</v>
      </c>
      <c r="N528" s="20">
        <v>-5216.1400000000003</v>
      </c>
      <c r="O528" s="20">
        <v>-5313.34</v>
      </c>
      <c r="P528" s="20">
        <v>-4186.01</v>
      </c>
      <c r="Q528" s="20">
        <v>-3449.1</v>
      </c>
      <c r="R528" s="20">
        <v>-2864.85</v>
      </c>
      <c r="S528" s="20">
        <v>-3057.35</v>
      </c>
      <c r="T528" s="20">
        <v>-5024.5</v>
      </c>
      <c r="U528" s="20">
        <v>-5313.13</v>
      </c>
      <c r="V528" s="20">
        <v>-4962.2299999999996</v>
      </c>
      <c r="W528" s="20">
        <v>-4378.16</v>
      </c>
      <c r="X528" s="20">
        <v>-4219.9399999999996</v>
      </c>
      <c r="Y528" s="20">
        <v>-3945.05</v>
      </c>
      <c r="Z528" s="20">
        <v>-3548.03</v>
      </c>
      <c r="AA528" s="20">
        <v>-3796.66</v>
      </c>
      <c r="AB528" s="20">
        <v>-3839.24</v>
      </c>
      <c r="AC528" s="20">
        <v>-3870.95</v>
      </c>
      <c r="AD528" s="20">
        <v>-4144.6899999999996</v>
      </c>
      <c r="AE528" s="20">
        <v>-5316.61</v>
      </c>
      <c r="AF528" s="20">
        <v>-5572.06</v>
      </c>
      <c r="AG528" s="20">
        <v>-6079.16</v>
      </c>
      <c r="AH528" s="20">
        <v>-5947.27</v>
      </c>
      <c r="AI528" s="20">
        <v>-6556.49</v>
      </c>
      <c r="AJ528" s="20">
        <v>-5950.03</v>
      </c>
      <c r="AK528" s="20">
        <v>-6356.31</v>
      </c>
      <c r="AL528" s="20">
        <v>-6226.36</v>
      </c>
      <c r="AM528" s="20">
        <v>-6225.86</v>
      </c>
      <c r="AN528" s="20">
        <v>-6226.86</v>
      </c>
      <c r="AO528" s="20">
        <v>-6338.23</v>
      </c>
      <c r="AP528" s="20">
        <v>-6187.41</v>
      </c>
      <c r="AQ528" s="20">
        <v>-6410.22</v>
      </c>
      <c r="AR528" s="20">
        <v>-6338.95</v>
      </c>
      <c r="AS528" s="20">
        <v>-5429.09</v>
      </c>
      <c r="AT528" s="20">
        <v>-5341.39</v>
      </c>
      <c r="AU528" s="20">
        <v>-5369.91</v>
      </c>
      <c r="AV528" s="20">
        <v>-4652.9399999999996</v>
      </c>
      <c r="AW528" s="20">
        <v>-4671.63</v>
      </c>
      <c r="AX528" s="20">
        <v>-4620.42</v>
      </c>
      <c r="AY528" s="20">
        <v>-4723.9799999999996</v>
      </c>
      <c r="AZ528" s="20">
        <v>-4945.6099999999997</v>
      </c>
      <c r="BA528" s="20">
        <v>-5333.8</v>
      </c>
      <c r="BB528" s="20">
        <v>-5425.87</v>
      </c>
      <c r="BC528" s="20">
        <v>-5092.91</v>
      </c>
      <c r="BD528" s="20">
        <v>-5586.33</v>
      </c>
      <c r="BE528" s="20">
        <v>-6516.21</v>
      </c>
      <c r="BF528" s="11"/>
      <c r="BG528" s="22"/>
      <c r="BH528" s="11"/>
      <c r="BI528" s="11"/>
    </row>
    <row r="529" spans="1:61" x14ac:dyDescent="0.25">
      <c r="A529" s="23" t="s">
        <v>317</v>
      </c>
      <c r="B529" s="29" t="s">
        <v>318</v>
      </c>
      <c r="C529" s="25" t="s">
        <v>405</v>
      </c>
      <c r="D529" s="25" t="s">
        <v>343</v>
      </c>
      <c r="E529" s="25" t="s">
        <v>107</v>
      </c>
      <c r="F529" s="25" t="s">
        <v>18</v>
      </c>
      <c r="G529" s="19" t="s">
        <v>19</v>
      </c>
      <c r="H529" s="20">
        <v>-503.44</v>
      </c>
      <c r="I529" s="20"/>
      <c r="J529" s="20"/>
      <c r="K529" s="20">
        <v>-354.48</v>
      </c>
      <c r="L529" s="20">
        <v>-355.9</v>
      </c>
      <c r="M529" s="20">
        <v>-742.61</v>
      </c>
      <c r="N529" s="20">
        <v>-400.57</v>
      </c>
      <c r="O529" s="20">
        <v>-657.35</v>
      </c>
      <c r="P529" s="20">
        <v>-619.29</v>
      </c>
      <c r="Q529" s="20">
        <v>-579.21</v>
      </c>
      <c r="R529" s="20">
        <v>-354.95</v>
      </c>
      <c r="S529" s="20">
        <v>-476.88</v>
      </c>
      <c r="T529" s="20">
        <v>-660.1</v>
      </c>
      <c r="U529" s="20">
        <v>-503.67</v>
      </c>
      <c r="V529" s="20">
        <v>-438.5</v>
      </c>
      <c r="W529" s="20">
        <v>-596.54999999999995</v>
      </c>
      <c r="X529" s="20">
        <v>-542.77</v>
      </c>
      <c r="Y529" s="20">
        <v>-809.82</v>
      </c>
      <c r="Z529" s="20">
        <v>-1000.18</v>
      </c>
      <c r="AA529" s="20">
        <v>-1452.82</v>
      </c>
      <c r="AB529" s="20">
        <v>-1567.72</v>
      </c>
      <c r="AC529" s="20">
        <v>-497.81</v>
      </c>
      <c r="AD529" s="20">
        <v>-223.74</v>
      </c>
      <c r="AE529" s="20">
        <v>-181.19</v>
      </c>
      <c r="AF529" s="20">
        <v>-398.41</v>
      </c>
      <c r="AG529" s="20">
        <v>-152.15</v>
      </c>
      <c r="AH529" s="20">
        <v>-163.44999999999999</v>
      </c>
      <c r="AI529" s="20">
        <v>-96.34</v>
      </c>
      <c r="AJ529" s="20">
        <v>-41.91</v>
      </c>
      <c r="AK529" s="20">
        <v>-43.05</v>
      </c>
      <c r="AL529" s="20">
        <v>-47.97</v>
      </c>
      <c r="AM529" s="20">
        <v>0</v>
      </c>
      <c r="AN529" s="20">
        <v>0</v>
      </c>
      <c r="AO529" s="20">
        <v>0</v>
      </c>
      <c r="AP529" s="20">
        <v>0</v>
      </c>
      <c r="AQ529" s="20">
        <v>0</v>
      </c>
      <c r="AR529" s="20">
        <v>0</v>
      </c>
      <c r="AS529" s="20">
        <v>0</v>
      </c>
      <c r="AT529" s="20">
        <v>0</v>
      </c>
      <c r="AU529" s="20">
        <v>0</v>
      </c>
      <c r="AV529" s="20">
        <v>0</v>
      </c>
      <c r="AW529" s="20">
        <v>0</v>
      </c>
      <c r="AX529" s="20">
        <v>0</v>
      </c>
      <c r="AY529" s="20">
        <v>0</v>
      </c>
      <c r="AZ529" s="20">
        <v>0</v>
      </c>
      <c r="BA529" s="20">
        <v>0</v>
      </c>
      <c r="BB529" s="20">
        <v>0</v>
      </c>
      <c r="BC529" s="20">
        <v>0</v>
      </c>
      <c r="BD529" s="20">
        <v>0</v>
      </c>
      <c r="BE529" s="20">
        <v>0</v>
      </c>
      <c r="BF529" s="11"/>
      <c r="BG529" s="22"/>
      <c r="BH529" s="11"/>
      <c r="BI529" s="11"/>
    </row>
    <row r="530" spans="1:61" x14ac:dyDescent="0.25">
      <c r="A530" s="23" t="s">
        <v>319</v>
      </c>
      <c r="B530" s="29" t="s">
        <v>320</v>
      </c>
      <c r="C530" s="25" t="s">
        <v>405</v>
      </c>
      <c r="D530" s="25" t="s">
        <v>343</v>
      </c>
      <c r="E530" s="25" t="s">
        <v>25</v>
      </c>
      <c r="F530" s="25" t="s">
        <v>344</v>
      </c>
      <c r="G530" s="19" t="s">
        <v>345</v>
      </c>
      <c r="H530" s="20">
        <v>0</v>
      </c>
      <c r="I530" s="20"/>
      <c r="J530" s="20"/>
      <c r="K530" s="20">
        <v>0</v>
      </c>
      <c r="L530" s="20">
        <v>0</v>
      </c>
      <c r="M530" s="20">
        <v>0</v>
      </c>
      <c r="N530" s="20">
        <v>0</v>
      </c>
      <c r="O530" s="20">
        <v>0</v>
      </c>
      <c r="P530" s="20">
        <v>0</v>
      </c>
      <c r="Q530" s="20">
        <v>0</v>
      </c>
      <c r="R530" s="20">
        <v>0</v>
      </c>
      <c r="S530" s="20">
        <v>-0.62</v>
      </c>
      <c r="T530" s="20">
        <v>-4.5199999999999996</v>
      </c>
      <c r="U530" s="20">
        <v>-28.28</v>
      </c>
      <c r="V530" s="20">
        <v>-97.23</v>
      </c>
      <c r="W530" s="20">
        <v>-84.67</v>
      </c>
      <c r="X530" s="20">
        <v>-92.78</v>
      </c>
      <c r="Y530" s="20">
        <v>-120.78</v>
      </c>
      <c r="Z530" s="20">
        <v>-116.22</v>
      </c>
      <c r="AA530" s="20">
        <v>-127.37</v>
      </c>
      <c r="AB530" s="20">
        <v>-144.53</v>
      </c>
      <c r="AC530" s="20">
        <v>-170.44</v>
      </c>
      <c r="AD530" s="20">
        <v>-176.46</v>
      </c>
      <c r="AE530" s="20">
        <v>-189.23</v>
      </c>
      <c r="AF530" s="20">
        <v>-211.12</v>
      </c>
      <c r="AG530" s="20">
        <v>-200.77</v>
      </c>
      <c r="AH530" s="20">
        <v>-214.5</v>
      </c>
      <c r="AI530" s="20">
        <v>-211</v>
      </c>
      <c r="AJ530" s="20">
        <v>-197.9</v>
      </c>
      <c r="AK530" s="20">
        <v>-213.47</v>
      </c>
      <c r="AL530" s="20">
        <v>-209.39</v>
      </c>
      <c r="AM530" s="20">
        <v>-247.71</v>
      </c>
      <c r="AN530" s="20">
        <v>-246.65</v>
      </c>
      <c r="AO530" s="20">
        <v>-265.47000000000003</v>
      </c>
      <c r="AP530" s="20">
        <v>-363.45</v>
      </c>
      <c r="AQ530" s="20">
        <v>-363.91</v>
      </c>
      <c r="AR530" s="20">
        <v>-341.42</v>
      </c>
      <c r="AS530" s="20">
        <v>-375.42</v>
      </c>
      <c r="AT530" s="20">
        <v>-389.98</v>
      </c>
      <c r="AU530" s="20">
        <v>-596.26</v>
      </c>
      <c r="AV530" s="20">
        <v>-592.65</v>
      </c>
      <c r="AW530" s="20">
        <v>-543.95000000000005</v>
      </c>
      <c r="AX530" s="20">
        <v>-461.65</v>
      </c>
      <c r="AY530" s="20">
        <v>-421.02</v>
      </c>
      <c r="AZ530" s="20">
        <v>-342.75</v>
      </c>
      <c r="BA530" s="20">
        <v>-324.73</v>
      </c>
      <c r="BB530" s="20">
        <v>-278.8</v>
      </c>
      <c r="BC530" s="20">
        <v>-279.83</v>
      </c>
      <c r="BD530" s="20">
        <v>-294.08999999999997</v>
      </c>
      <c r="BE530" s="20">
        <v>-290.08</v>
      </c>
      <c r="BF530" s="11"/>
      <c r="BG530" s="22"/>
      <c r="BH530" s="11"/>
      <c r="BI530" s="11"/>
    </row>
    <row r="531" spans="1:61" x14ac:dyDescent="0.25">
      <c r="A531" s="23" t="s">
        <v>321</v>
      </c>
      <c r="B531" s="31" t="s">
        <v>322</v>
      </c>
      <c r="C531" s="25" t="s">
        <v>405</v>
      </c>
      <c r="D531" s="25" t="s">
        <v>343</v>
      </c>
      <c r="E531" s="25" t="s">
        <v>173</v>
      </c>
      <c r="F531" s="25" t="s">
        <v>344</v>
      </c>
      <c r="G531" s="19" t="s">
        <v>345</v>
      </c>
      <c r="H531" s="20" t="s">
        <v>76</v>
      </c>
      <c r="I531" s="20"/>
      <c r="J531" s="20"/>
      <c r="K531" s="20" t="s">
        <v>76</v>
      </c>
      <c r="L531" s="20">
        <v>0</v>
      </c>
      <c r="M531" s="20">
        <v>0</v>
      </c>
      <c r="N531" s="20">
        <v>0</v>
      </c>
      <c r="O531" s="20">
        <v>0</v>
      </c>
      <c r="P531" s="20">
        <v>0</v>
      </c>
      <c r="Q531" s="20">
        <v>0</v>
      </c>
      <c r="R531" s="20">
        <v>0</v>
      </c>
      <c r="S531" s="20">
        <v>0</v>
      </c>
      <c r="T531" s="20">
        <v>0</v>
      </c>
      <c r="U531" s="20">
        <v>0</v>
      </c>
      <c r="V531" s="20">
        <v>0</v>
      </c>
      <c r="W531" s="20">
        <v>0</v>
      </c>
      <c r="X531" s="20">
        <v>0</v>
      </c>
      <c r="Y531" s="20">
        <v>0</v>
      </c>
      <c r="Z531" s="20">
        <v>0</v>
      </c>
      <c r="AA531" s="20">
        <v>0</v>
      </c>
      <c r="AB531" s="20">
        <v>0</v>
      </c>
      <c r="AC531" s="20">
        <v>0</v>
      </c>
      <c r="AD531" s="20">
        <v>0</v>
      </c>
      <c r="AE531" s="20">
        <v>0</v>
      </c>
      <c r="AF531" s="20">
        <v>0</v>
      </c>
      <c r="AG531" s="20">
        <v>0</v>
      </c>
      <c r="AH531" s="20">
        <v>0</v>
      </c>
      <c r="AI531" s="20">
        <v>0</v>
      </c>
      <c r="AJ531" s="20">
        <v>0</v>
      </c>
      <c r="AK531" s="20">
        <v>0</v>
      </c>
      <c r="AL531" s="20">
        <v>0</v>
      </c>
      <c r="AM531" s="20">
        <v>0</v>
      </c>
      <c r="AN531" s="20">
        <v>0</v>
      </c>
      <c r="AO531" s="20">
        <v>0</v>
      </c>
      <c r="AP531" s="20">
        <v>0</v>
      </c>
      <c r="AQ531" s="20">
        <v>0</v>
      </c>
      <c r="AR531" s="20">
        <v>0</v>
      </c>
      <c r="AS531" s="20">
        <v>0</v>
      </c>
      <c r="AT531" s="20">
        <v>0</v>
      </c>
      <c r="AU531" s="20">
        <v>0</v>
      </c>
      <c r="AV531" s="20">
        <v>0</v>
      </c>
      <c r="AW531" s="20">
        <v>0</v>
      </c>
      <c r="AX531" s="20">
        <v>-1.64</v>
      </c>
      <c r="AY531" s="20">
        <v>-4.46</v>
      </c>
      <c r="AZ531" s="20">
        <v>-10.8</v>
      </c>
      <c r="BA531" s="20">
        <v>-18.059999999999999</v>
      </c>
      <c r="BB531" s="20">
        <v>-21.64</v>
      </c>
      <c r="BC531" s="20">
        <v>-31.24</v>
      </c>
      <c r="BD531" s="20">
        <v>-56.52</v>
      </c>
      <c r="BE531" s="20">
        <v>-80.760000000000005</v>
      </c>
      <c r="BF531" s="11"/>
      <c r="BG531" s="22"/>
      <c r="BH531" s="11"/>
      <c r="BI531" s="11"/>
    </row>
    <row r="532" spans="1:61" x14ac:dyDescent="0.25">
      <c r="A532" s="23" t="s">
        <v>325</v>
      </c>
      <c r="B532" s="29" t="s">
        <v>326</v>
      </c>
      <c r="C532" s="25" t="s">
        <v>405</v>
      </c>
      <c r="D532" s="25" t="s">
        <v>343</v>
      </c>
      <c r="E532" s="25" t="s">
        <v>138</v>
      </c>
      <c r="F532" s="25" t="s">
        <v>18</v>
      </c>
      <c r="G532" s="19" t="s">
        <v>19</v>
      </c>
      <c r="H532" s="20">
        <v>-498.48</v>
      </c>
      <c r="I532" s="20"/>
      <c r="J532" s="20"/>
      <c r="K532" s="20">
        <v>-497.46</v>
      </c>
      <c r="L532" s="20">
        <v>-507.1</v>
      </c>
      <c r="M532" s="20">
        <v>-554.17999999999995</v>
      </c>
      <c r="N532" s="20">
        <v>-752.4</v>
      </c>
      <c r="O532" s="20">
        <v>-799.2</v>
      </c>
      <c r="P532" s="20">
        <v>-766.8</v>
      </c>
      <c r="Q532" s="20">
        <v>-738</v>
      </c>
      <c r="R532" s="20">
        <v>-774</v>
      </c>
      <c r="S532" s="20">
        <v>-817.2</v>
      </c>
      <c r="T532" s="20">
        <v>-903.6</v>
      </c>
      <c r="U532" s="20">
        <v>-950.4</v>
      </c>
      <c r="V532" s="20">
        <v>-1026</v>
      </c>
      <c r="W532" s="20">
        <v>-1123.2</v>
      </c>
      <c r="X532" s="20">
        <v>-1119.5999999999999</v>
      </c>
      <c r="Y532" s="20">
        <v>-1119.5999999999999</v>
      </c>
      <c r="Z532" s="20">
        <v>-1054.44</v>
      </c>
      <c r="AA532" s="20">
        <v>-1096.92</v>
      </c>
      <c r="AB532" s="20">
        <v>-1199.52</v>
      </c>
      <c r="AC532" s="20">
        <v>-1121.76</v>
      </c>
      <c r="AD532" s="20">
        <v>-1135.8</v>
      </c>
      <c r="AE532" s="20">
        <v>-1107.3599999999999</v>
      </c>
      <c r="AF532" s="20">
        <v>-1085.04</v>
      </c>
      <c r="AG532" s="20">
        <v>-1163.8800000000001</v>
      </c>
      <c r="AH532" s="20">
        <v>-1149.48</v>
      </c>
      <c r="AI532" s="20">
        <v>-1225.08</v>
      </c>
      <c r="AJ532" s="20">
        <v>-1213.56</v>
      </c>
      <c r="AK532" s="20">
        <v>-1186.92</v>
      </c>
      <c r="AL532" s="20">
        <v>-1221.1199999999999</v>
      </c>
      <c r="AM532" s="20">
        <v>-1182.96</v>
      </c>
      <c r="AN532" s="20">
        <v>-1218.24</v>
      </c>
      <c r="AO532" s="20">
        <v>-1274.4000000000001</v>
      </c>
      <c r="AP532" s="20">
        <v>-1359</v>
      </c>
      <c r="AQ532" s="20">
        <v>-1462.68</v>
      </c>
      <c r="AR532" s="20">
        <v>-1566.72</v>
      </c>
      <c r="AS532" s="20">
        <v>-1342.08</v>
      </c>
      <c r="AT532" s="20">
        <v>-1371.96</v>
      </c>
      <c r="AU532" s="20">
        <v>-1286.28</v>
      </c>
      <c r="AV532" s="20">
        <v>-1346.4</v>
      </c>
      <c r="AW532" s="20">
        <v>-1298.8800000000001</v>
      </c>
      <c r="AX532" s="20">
        <v>-1284.8399999999999</v>
      </c>
      <c r="AY532" s="20">
        <v>-1299.5999999999999</v>
      </c>
      <c r="AZ532" s="20">
        <v>-1342.8</v>
      </c>
      <c r="BA532" s="20">
        <v>-1449.8</v>
      </c>
      <c r="BB532" s="20">
        <v>-1473.65</v>
      </c>
      <c r="BC532" s="20">
        <v>-1359.59</v>
      </c>
      <c r="BD532" s="20">
        <v>-1425</v>
      </c>
      <c r="BE532" s="20">
        <v>-1700.17</v>
      </c>
      <c r="BF532" s="11"/>
      <c r="BG532" s="22"/>
      <c r="BH532" s="11"/>
      <c r="BI532" s="11"/>
    </row>
    <row r="533" spans="1:61" x14ac:dyDescent="0.25">
      <c r="A533" s="13" t="s">
        <v>406</v>
      </c>
      <c r="B533" s="33" t="s">
        <v>407</v>
      </c>
      <c r="C533" s="60"/>
      <c r="D533" s="60"/>
      <c r="E533" s="60"/>
      <c r="F533" s="60"/>
      <c r="G533" s="61"/>
      <c r="H533" s="20">
        <v>22113.279999999999</v>
      </c>
      <c r="I533" s="20"/>
      <c r="J533" s="20"/>
      <c r="K533" s="20">
        <v>18840.8</v>
      </c>
      <c r="L533" s="20">
        <v>22242.78</v>
      </c>
      <c r="M533" s="20">
        <v>21549.32</v>
      </c>
      <c r="N533" s="20">
        <v>20068.349999999999</v>
      </c>
      <c r="O533" s="20">
        <v>19322.05</v>
      </c>
      <c r="P533" s="20">
        <v>19396.3</v>
      </c>
      <c r="Q533" s="20">
        <v>16865.39</v>
      </c>
      <c r="R533" s="20">
        <v>15488.06</v>
      </c>
      <c r="S533" s="20">
        <v>15122.7</v>
      </c>
      <c r="T533" s="20">
        <v>15666.67</v>
      </c>
      <c r="U533" s="20">
        <v>16898.849999999999</v>
      </c>
      <c r="V533" s="20">
        <v>16400.57</v>
      </c>
      <c r="W533" s="20">
        <v>16996.18</v>
      </c>
      <c r="X533" s="20">
        <v>13761.45</v>
      </c>
      <c r="Y533" s="20">
        <v>13184.38</v>
      </c>
      <c r="Z533" s="20">
        <v>13120.38</v>
      </c>
      <c r="AA533" s="20">
        <v>13205.87</v>
      </c>
      <c r="AB533" s="20">
        <v>12550.86</v>
      </c>
      <c r="AC533" s="20">
        <v>12337.85</v>
      </c>
      <c r="AD533" s="20">
        <v>11979.27</v>
      </c>
      <c r="AE533" s="20">
        <v>13203.8</v>
      </c>
      <c r="AF533" s="20">
        <v>14259.25</v>
      </c>
      <c r="AG533" s="20">
        <v>13059.49</v>
      </c>
      <c r="AH533" s="20">
        <v>13779.84</v>
      </c>
      <c r="AI533" s="20">
        <v>13841.7</v>
      </c>
      <c r="AJ533" s="20">
        <v>13366.95</v>
      </c>
      <c r="AK533" s="20">
        <v>13270.33</v>
      </c>
      <c r="AL533" s="20">
        <v>13048.56</v>
      </c>
      <c r="AM533" s="20">
        <v>13000.36</v>
      </c>
      <c r="AN533" s="20">
        <v>13013.98</v>
      </c>
      <c r="AO533" s="20">
        <v>12721.58</v>
      </c>
      <c r="AP533" s="20">
        <v>13084.37</v>
      </c>
      <c r="AQ533" s="20">
        <v>12850.1</v>
      </c>
      <c r="AR533" s="20">
        <v>12564.75</v>
      </c>
      <c r="AS533" s="20">
        <v>11609.42</v>
      </c>
      <c r="AT533" s="20">
        <v>12073.55</v>
      </c>
      <c r="AU533" s="20">
        <v>11153.04</v>
      </c>
      <c r="AV533" s="20">
        <v>11206.95</v>
      </c>
      <c r="AW533" s="20">
        <v>11161.27</v>
      </c>
      <c r="AX533" s="20">
        <v>10401.94</v>
      </c>
      <c r="AY533" s="20">
        <v>10689.28</v>
      </c>
      <c r="AZ533" s="20">
        <v>10839.72</v>
      </c>
      <c r="BA533" s="20">
        <v>10976.97</v>
      </c>
      <c r="BB533" s="20">
        <v>10836.48</v>
      </c>
      <c r="BC533" s="20">
        <v>10571.85</v>
      </c>
      <c r="BD533" s="20">
        <v>10146.31</v>
      </c>
      <c r="BE533" s="20">
        <v>11032.69</v>
      </c>
      <c r="BF533" s="11"/>
      <c r="BG533" s="12"/>
      <c r="BH533" s="11"/>
      <c r="BI533" s="11"/>
    </row>
    <row r="534" spans="1:61" x14ac:dyDescent="0.25">
      <c r="A534" s="23" t="s">
        <v>313</v>
      </c>
      <c r="B534" s="29" t="s">
        <v>313</v>
      </c>
      <c r="C534" s="25" t="s">
        <v>408</v>
      </c>
      <c r="D534" s="25" t="s">
        <v>343</v>
      </c>
      <c r="E534" s="25" t="s">
        <v>85</v>
      </c>
      <c r="F534" s="25" t="s">
        <v>409</v>
      </c>
      <c r="G534" s="19" t="s">
        <v>410</v>
      </c>
      <c r="H534" s="20">
        <v>-176.18</v>
      </c>
      <c r="I534" s="20"/>
      <c r="J534" s="20"/>
      <c r="K534" s="20">
        <v>-149.51</v>
      </c>
      <c r="L534" s="20">
        <v>-161.54</v>
      </c>
      <c r="M534" s="20">
        <v>-124.74</v>
      </c>
      <c r="N534" s="20">
        <v>-73.52</v>
      </c>
      <c r="O534" s="20">
        <v>-78.94</v>
      </c>
      <c r="P534" s="20">
        <v>-85.27</v>
      </c>
      <c r="Q534" s="20">
        <v>-74.709999999999994</v>
      </c>
      <c r="R534" s="20">
        <v>-81.84</v>
      </c>
      <c r="S534" s="20">
        <v>-78.92</v>
      </c>
      <c r="T534" s="20">
        <v>-120.68</v>
      </c>
      <c r="U534" s="20">
        <v>-102.41</v>
      </c>
      <c r="V534" s="20">
        <v>-89.69</v>
      </c>
      <c r="W534" s="20">
        <v>-18.91</v>
      </c>
      <c r="X534" s="20">
        <v>-7.05</v>
      </c>
      <c r="Y534" s="20">
        <v>-5.45</v>
      </c>
      <c r="Z534" s="20">
        <v>-5.45</v>
      </c>
      <c r="AA534" s="20">
        <v>-5.82</v>
      </c>
      <c r="AB534" s="20">
        <v>-5.39</v>
      </c>
      <c r="AC534" s="20">
        <v>-7.44</v>
      </c>
      <c r="AD534" s="20">
        <v>-6.1</v>
      </c>
      <c r="AE534" s="20">
        <v>-7.82</v>
      </c>
      <c r="AF534" s="20">
        <v>-24.65</v>
      </c>
      <c r="AG534" s="20">
        <v>-27.96</v>
      </c>
      <c r="AH534" s="20">
        <v>-28.8</v>
      </c>
      <c r="AI534" s="20">
        <v>-14.97</v>
      </c>
      <c r="AJ534" s="20">
        <v>-51.09</v>
      </c>
      <c r="AK534" s="20">
        <v>-48.19</v>
      </c>
      <c r="AL534" s="20">
        <v>-41.42</v>
      </c>
      <c r="AM534" s="20">
        <v>-67.98</v>
      </c>
      <c r="AN534" s="20">
        <v>-69.36</v>
      </c>
      <c r="AO534" s="20">
        <v>-75.569999999999993</v>
      </c>
      <c r="AP534" s="20">
        <v>-65.53</v>
      </c>
      <c r="AQ534" s="20">
        <v>-65.8</v>
      </c>
      <c r="AR534" s="20">
        <v>-41.19</v>
      </c>
      <c r="AS534" s="20">
        <v>-29.2</v>
      </c>
      <c r="AT534" s="20">
        <v>-33.950000000000003</v>
      </c>
      <c r="AU534" s="20">
        <v>-35.450000000000003</v>
      </c>
      <c r="AV534" s="20">
        <v>-30.27</v>
      </c>
      <c r="AW534" s="20">
        <v>-32.81</v>
      </c>
      <c r="AX534" s="20">
        <v>-20.170000000000002</v>
      </c>
      <c r="AY534" s="20">
        <v>-40.06</v>
      </c>
      <c r="AZ534" s="20">
        <v>-42.44</v>
      </c>
      <c r="BA534" s="20">
        <v>-42.11</v>
      </c>
      <c r="BB534" s="20">
        <v>-43.15</v>
      </c>
      <c r="BC534" s="20">
        <v>-42.25</v>
      </c>
      <c r="BD534" s="20">
        <v>-35.56</v>
      </c>
      <c r="BE534" s="20">
        <v>-38.25</v>
      </c>
      <c r="BF534" s="11"/>
      <c r="BG534" s="22"/>
      <c r="BH534" s="11"/>
      <c r="BI534" s="11"/>
    </row>
    <row r="535" spans="1:61" x14ac:dyDescent="0.25">
      <c r="A535" s="23" t="s">
        <v>315</v>
      </c>
      <c r="B535" s="29" t="s">
        <v>316</v>
      </c>
      <c r="C535" s="25" t="s">
        <v>408</v>
      </c>
      <c r="D535" s="25" t="s">
        <v>343</v>
      </c>
      <c r="E535" s="25" t="s">
        <v>99</v>
      </c>
      <c r="F535" s="25" t="s">
        <v>361</v>
      </c>
      <c r="G535" s="19" t="s">
        <v>411</v>
      </c>
      <c r="H535" s="20">
        <v>-953.5</v>
      </c>
      <c r="I535" s="20"/>
      <c r="J535" s="20"/>
      <c r="K535" s="20">
        <v>-572.05999999999995</v>
      </c>
      <c r="L535" s="20">
        <v>-624.58000000000004</v>
      </c>
      <c r="M535" s="20">
        <v>-594.1</v>
      </c>
      <c r="N535" s="20">
        <v>-596.66999999999996</v>
      </c>
      <c r="O535" s="20">
        <v>-492.03</v>
      </c>
      <c r="P535" s="20">
        <v>-395.39</v>
      </c>
      <c r="Q535" s="20">
        <v>-328.42</v>
      </c>
      <c r="R535" s="20">
        <v>-301.52</v>
      </c>
      <c r="S535" s="20">
        <v>-309.75</v>
      </c>
      <c r="T535" s="20">
        <v>-287.04000000000002</v>
      </c>
      <c r="U535" s="20">
        <v>-458.37</v>
      </c>
      <c r="V535" s="20">
        <v>-318.43</v>
      </c>
      <c r="W535" s="20">
        <v>-234.6</v>
      </c>
      <c r="X535" s="20">
        <v>-176.07</v>
      </c>
      <c r="Y535" s="20">
        <v>-139.91999999999999</v>
      </c>
      <c r="Z535" s="20">
        <v>-157.9</v>
      </c>
      <c r="AA535" s="20">
        <v>-61.26</v>
      </c>
      <c r="AB535" s="20">
        <v>-64.81</v>
      </c>
      <c r="AC535" s="20">
        <v>-48.01</v>
      </c>
      <c r="AD535" s="20">
        <v>-41.98</v>
      </c>
      <c r="AE535" s="20">
        <v>-37.979999999999997</v>
      </c>
      <c r="AF535" s="20">
        <v>-31.2</v>
      </c>
      <c r="AG535" s="20">
        <v>-22.97</v>
      </c>
      <c r="AH535" s="20">
        <v>-18.03</v>
      </c>
      <c r="AI535" s="20">
        <v>-13.99</v>
      </c>
      <c r="AJ535" s="20">
        <v>-9.69</v>
      </c>
      <c r="AK535" s="20">
        <v>-9.58</v>
      </c>
      <c r="AL535" s="20">
        <v>-9.2200000000000006</v>
      </c>
      <c r="AM535" s="20">
        <v>-7.3</v>
      </c>
      <c r="AN535" s="20">
        <v>-11.34</v>
      </c>
      <c r="AO535" s="20">
        <v>-12.82</v>
      </c>
      <c r="AP535" s="20">
        <v>-10.83</v>
      </c>
      <c r="AQ535" s="20">
        <v>-2.67</v>
      </c>
      <c r="AR535" s="20">
        <v>-1.55</v>
      </c>
      <c r="AS535" s="20">
        <v>-1.83</v>
      </c>
      <c r="AT535" s="20">
        <v>-1.01</v>
      </c>
      <c r="AU535" s="20">
        <v>-0.56000000000000005</v>
      </c>
      <c r="AV535" s="20">
        <v>-0.04</v>
      </c>
      <c r="AW535" s="20">
        <v>-1.1100000000000001</v>
      </c>
      <c r="AX535" s="20">
        <v>-0.42</v>
      </c>
      <c r="AY535" s="20">
        <v>-0.53</v>
      </c>
      <c r="AZ535" s="20">
        <v>-0.16</v>
      </c>
      <c r="BA535" s="20">
        <v>0</v>
      </c>
      <c r="BB535" s="20">
        <v>-6.08</v>
      </c>
      <c r="BC535" s="20">
        <v>-4.07</v>
      </c>
      <c r="BD535" s="20">
        <v>-0.6</v>
      </c>
      <c r="BE535" s="20">
        <v>-1.19</v>
      </c>
      <c r="BF535" s="11"/>
      <c r="BG535" s="22"/>
      <c r="BH535" s="11"/>
      <c r="BI535" s="11"/>
    </row>
    <row r="536" spans="1:61" x14ac:dyDescent="0.25">
      <c r="A536" s="23" t="s">
        <v>309</v>
      </c>
      <c r="B536" s="29" t="s">
        <v>310</v>
      </c>
      <c r="C536" s="25" t="s">
        <v>408</v>
      </c>
      <c r="D536" s="25" t="s">
        <v>343</v>
      </c>
      <c r="E536" s="25" t="s">
        <v>104</v>
      </c>
      <c r="F536" s="25" t="s">
        <v>412</v>
      </c>
      <c r="G536" s="19" t="s">
        <v>413</v>
      </c>
      <c r="H536" s="20">
        <v>-9806.4</v>
      </c>
      <c r="I536" s="20"/>
      <c r="J536" s="20"/>
      <c r="K536" s="20">
        <v>-8747.9500000000007</v>
      </c>
      <c r="L536" s="20">
        <v>-10295.91</v>
      </c>
      <c r="M536" s="20">
        <v>-9522.99</v>
      </c>
      <c r="N536" s="20">
        <v>-8704.2199999999993</v>
      </c>
      <c r="O536" s="20">
        <v>-8122.89</v>
      </c>
      <c r="P536" s="20">
        <v>-8527.1299999999992</v>
      </c>
      <c r="Q536" s="20">
        <v>-7073.21</v>
      </c>
      <c r="R536" s="20">
        <v>-5536.8</v>
      </c>
      <c r="S536" s="20">
        <v>-5664.78</v>
      </c>
      <c r="T536" s="20">
        <v>-5535</v>
      </c>
      <c r="U536" s="20">
        <v>-5929.09</v>
      </c>
      <c r="V536" s="20">
        <v>-5790.38</v>
      </c>
      <c r="W536" s="20">
        <v>-6172.51</v>
      </c>
      <c r="X536" s="20">
        <v>-4106.41</v>
      </c>
      <c r="Y536" s="20">
        <v>-3858.34</v>
      </c>
      <c r="Z536" s="20">
        <v>-3378.18</v>
      </c>
      <c r="AA536" s="20">
        <v>-3105.39</v>
      </c>
      <c r="AB536" s="20">
        <v>-2841.46</v>
      </c>
      <c r="AC536" s="20">
        <v>-2290.8200000000002</v>
      </c>
      <c r="AD536" s="20">
        <v>-1949.7</v>
      </c>
      <c r="AE536" s="20">
        <v>-2016.43</v>
      </c>
      <c r="AF536" s="20">
        <v>-2029.87</v>
      </c>
      <c r="AG536" s="20">
        <v>-1470.44</v>
      </c>
      <c r="AH536" s="20">
        <v>-1377.87</v>
      </c>
      <c r="AI536" s="20">
        <v>-1781.41</v>
      </c>
      <c r="AJ536" s="20">
        <v>-1409.25</v>
      </c>
      <c r="AK536" s="20">
        <v>-1092.96</v>
      </c>
      <c r="AL536" s="20">
        <v>-978.74</v>
      </c>
      <c r="AM536" s="20">
        <v>-697.47</v>
      </c>
      <c r="AN536" s="20">
        <v>-747.88</v>
      </c>
      <c r="AO536" s="20">
        <v>-486.2</v>
      </c>
      <c r="AP536" s="20">
        <v>-568.07000000000005</v>
      </c>
      <c r="AQ536" s="20">
        <v>-472.19</v>
      </c>
      <c r="AR536" s="20">
        <v>-410.3</v>
      </c>
      <c r="AS536" s="20">
        <v>-260.98</v>
      </c>
      <c r="AT536" s="20">
        <v>-301.55</v>
      </c>
      <c r="AU536" s="20">
        <v>-254.51</v>
      </c>
      <c r="AV536" s="20">
        <v>-286.35000000000002</v>
      </c>
      <c r="AW536" s="20">
        <v>-282.52999999999997</v>
      </c>
      <c r="AX536" s="20">
        <v>-238.61</v>
      </c>
      <c r="AY536" s="20">
        <v>-265.60000000000002</v>
      </c>
      <c r="AZ536" s="20">
        <v>-268.04000000000002</v>
      </c>
      <c r="BA536" s="20">
        <v>-263.33</v>
      </c>
      <c r="BB536" s="20">
        <v>-260.76</v>
      </c>
      <c r="BC536" s="20">
        <v>-134.47</v>
      </c>
      <c r="BD536" s="20">
        <v>-151.37</v>
      </c>
      <c r="BE536" s="20">
        <v>-117.53</v>
      </c>
      <c r="BF536" s="11"/>
      <c r="BG536" s="22"/>
      <c r="BH536" s="11"/>
      <c r="BI536" s="11"/>
    </row>
    <row r="537" spans="1:61" x14ac:dyDescent="0.25">
      <c r="A537" s="23" t="s">
        <v>317</v>
      </c>
      <c r="B537" s="29" t="s">
        <v>318</v>
      </c>
      <c r="C537" s="25" t="s">
        <v>408</v>
      </c>
      <c r="D537" s="25" t="s">
        <v>343</v>
      </c>
      <c r="E537" s="25" t="s">
        <v>107</v>
      </c>
      <c r="F537" s="25" t="s">
        <v>361</v>
      </c>
      <c r="G537" s="19" t="s">
        <v>414</v>
      </c>
      <c r="H537" s="20">
        <v>-6197.48</v>
      </c>
      <c r="I537" s="20"/>
      <c r="J537" s="20"/>
      <c r="K537" s="20">
        <v>-4563.1899999999996</v>
      </c>
      <c r="L537" s="20">
        <v>-5684.63</v>
      </c>
      <c r="M537" s="20">
        <v>-5619.83</v>
      </c>
      <c r="N537" s="20">
        <v>-4828.6400000000003</v>
      </c>
      <c r="O537" s="20">
        <v>-4485.24</v>
      </c>
      <c r="P537" s="20">
        <v>-4387.32</v>
      </c>
      <c r="Q537" s="20">
        <v>-3547.86</v>
      </c>
      <c r="R537" s="20">
        <v>-3496.04</v>
      </c>
      <c r="S537" s="20">
        <v>-2812.87</v>
      </c>
      <c r="T537" s="20">
        <v>-3120.96</v>
      </c>
      <c r="U537" s="20">
        <v>-2705.66</v>
      </c>
      <c r="V537" s="20">
        <v>-2003.8</v>
      </c>
      <c r="W537" s="20">
        <v>-1518</v>
      </c>
      <c r="X537" s="20">
        <v>-214.87</v>
      </c>
      <c r="Y537" s="20">
        <v>-162.79</v>
      </c>
      <c r="Z537" s="20">
        <v>-80.47</v>
      </c>
      <c r="AA537" s="20">
        <v>-87.7</v>
      </c>
      <c r="AB537" s="20">
        <v>-60.85</v>
      </c>
      <c r="AC537" s="20">
        <v>-24.02</v>
      </c>
      <c r="AD537" s="20">
        <v>-17.190000000000001</v>
      </c>
      <c r="AE537" s="20">
        <v>-35.43</v>
      </c>
      <c r="AF537" s="20">
        <v>-54.3</v>
      </c>
      <c r="AG537" s="20">
        <v>-6.8</v>
      </c>
      <c r="AH537" s="20">
        <v>-8.82</v>
      </c>
      <c r="AI537" s="20">
        <v>-22.21</v>
      </c>
      <c r="AJ537" s="20">
        <v>-7.31</v>
      </c>
      <c r="AK537" s="20">
        <v>-23.6</v>
      </c>
      <c r="AL537" s="20">
        <v>-21.18</v>
      </c>
      <c r="AM537" s="20">
        <v>-2.54</v>
      </c>
      <c r="AN537" s="20">
        <v>-1.35</v>
      </c>
      <c r="AO537" s="20">
        <v>-1.62</v>
      </c>
      <c r="AP537" s="20">
        <v>-3.15</v>
      </c>
      <c r="AQ537" s="20">
        <v>-0.19</v>
      </c>
      <c r="AR537" s="20">
        <v>-0.26</v>
      </c>
      <c r="AS537" s="20">
        <v>-0.17</v>
      </c>
      <c r="AT537" s="20">
        <v>-0.06</v>
      </c>
      <c r="AU537" s="20">
        <v>-0.35</v>
      </c>
      <c r="AV537" s="20">
        <v>-1.68</v>
      </c>
      <c r="AW537" s="20">
        <v>-0.56000000000000005</v>
      </c>
      <c r="AX537" s="20">
        <v>-1.84</v>
      </c>
      <c r="AY537" s="20">
        <v>-0.19</v>
      </c>
      <c r="AZ537" s="20">
        <v>-0.13</v>
      </c>
      <c r="BA537" s="20">
        <v>-0.13</v>
      </c>
      <c r="BB537" s="20">
        <v>0</v>
      </c>
      <c r="BC537" s="20">
        <v>0</v>
      </c>
      <c r="BD537" s="20">
        <v>-0.16</v>
      </c>
      <c r="BE537" s="20">
        <v>-0.28000000000000003</v>
      </c>
      <c r="BF537" s="11"/>
      <c r="BG537" s="22"/>
    </row>
    <row r="538" spans="1:61" x14ac:dyDescent="0.25">
      <c r="A538" s="23" t="s">
        <v>348</v>
      </c>
      <c r="B538" s="29" t="s">
        <v>349</v>
      </c>
      <c r="C538" s="25" t="s">
        <v>408</v>
      </c>
      <c r="D538" s="25" t="s">
        <v>343</v>
      </c>
      <c r="E538" s="25" t="s">
        <v>110</v>
      </c>
      <c r="F538" s="25" t="s">
        <v>361</v>
      </c>
      <c r="G538" s="19" t="s">
        <v>415</v>
      </c>
      <c r="H538" s="20">
        <v>0</v>
      </c>
      <c r="I538" s="20"/>
      <c r="J538" s="20"/>
      <c r="K538" s="20">
        <v>0</v>
      </c>
      <c r="L538" s="20">
        <v>0</v>
      </c>
      <c r="M538" s="20">
        <v>0</v>
      </c>
      <c r="N538" s="20">
        <v>0</v>
      </c>
      <c r="O538" s="20">
        <v>0</v>
      </c>
      <c r="P538" s="20">
        <v>0</v>
      </c>
      <c r="Q538" s="20">
        <v>0</v>
      </c>
      <c r="R538" s="20">
        <v>-31.52</v>
      </c>
      <c r="S538" s="20">
        <v>-17.55</v>
      </c>
      <c r="T538" s="20">
        <v>-24.81</v>
      </c>
      <c r="U538" s="20">
        <v>-56.08</v>
      </c>
      <c r="V538" s="20">
        <v>-11.55</v>
      </c>
      <c r="W538" s="20">
        <v>-101.21</v>
      </c>
      <c r="X538" s="20">
        <v>-81.260000000000005</v>
      </c>
      <c r="Y538" s="20">
        <v>-17.420000000000002</v>
      </c>
      <c r="Z538" s="20">
        <v>-17.760000000000002</v>
      </c>
      <c r="AA538" s="20">
        <v>-30.46</v>
      </c>
      <c r="AB538" s="20">
        <v>-28.27</v>
      </c>
      <c r="AC538" s="20">
        <v>-24.51</v>
      </c>
      <c r="AD538" s="20">
        <v>-25.02</v>
      </c>
      <c r="AE538" s="20">
        <v>-21.57</v>
      </c>
      <c r="AF538" s="20">
        <v>-27.35</v>
      </c>
      <c r="AG538" s="20">
        <v>-23.28</v>
      </c>
      <c r="AH538" s="20">
        <v>-17.68</v>
      </c>
      <c r="AI538" s="20">
        <v>-15.32</v>
      </c>
      <c r="AJ538" s="20">
        <v>-3.36</v>
      </c>
      <c r="AK538" s="20">
        <v>-2.78</v>
      </c>
      <c r="AL538" s="20">
        <v>-1.27</v>
      </c>
      <c r="AM538" s="20">
        <v>-1.44</v>
      </c>
      <c r="AN538" s="20">
        <v>0</v>
      </c>
      <c r="AO538" s="20">
        <v>-8.32</v>
      </c>
      <c r="AP538" s="20">
        <v>-1.62</v>
      </c>
      <c r="AQ538" s="20">
        <v>-7.11</v>
      </c>
      <c r="AR538" s="20">
        <v>-9.16</v>
      </c>
      <c r="AS538" s="20">
        <v>-0.01</v>
      </c>
      <c r="AT538" s="20">
        <v>-0.06</v>
      </c>
      <c r="AU538" s="20">
        <v>-0.06</v>
      </c>
      <c r="AV538" s="20">
        <v>0</v>
      </c>
      <c r="AW538" s="20">
        <v>0</v>
      </c>
      <c r="AX538" s="20">
        <v>-0.55000000000000004</v>
      </c>
      <c r="AY538" s="20">
        <v>-0.46</v>
      </c>
      <c r="AZ538" s="20">
        <v>-0.46</v>
      </c>
      <c r="BA538" s="20">
        <v>-0.82</v>
      </c>
      <c r="BB538" s="20">
        <v>-1.91</v>
      </c>
      <c r="BC538" s="20">
        <v>0</v>
      </c>
      <c r="BD538" s="20">
        <v>0</v>
      </c>
      <c r="BE538" s="20">
        <v>0</v>
      </c>
      <c r="BF538" s="11"/>
      <c r="BG538" s="22"/>
    </row>
    <row r="539" spans="1:61" x14ac:dyDescent="0.25">
      <c r="A539" s="23" t="s">
        <v>319</v>
      </c>
      <c r="B539" s="29" t="s">
        <v>320</v>
      </c>
      <c r="C539" s="25" t="s">
        <v>408</v>
      </c>
      <c r="D539" s="25" t="s">
        <v>343</v>
      </c>
      <c r="E539" s="25" t="s">
        <v>25</v>
      </c>
      <c r="F539" s="25" t="s">
        <v>412</v>
      </c>
      <c r="G539" s="19" t="s">
        <v>416</v>
      </c>
      <c r="H539" s="20">
        <v>0</v>
      </c>
      <c r="I539" s="20"/>
      <c r="J539" s="20"/>
      <c r="K539" s="20">
        <v>0</v>
      </c>
      <c r="L539" s="20">
        <v>0</v>
      </c>
      <c r="M539" s="20">
        <v>0</v>
      </c>
      <c r="N539" s="20">
        <v>0</v>
      </c>
      <c r="O539" s="20">
        <v>0</v>
      </c>
      <c r="P539" s="20">
        <v>0</v>
      </c>
      <c r="Q539" s="20">
        <v>0</v>
      </c>
      <c r="R539" s="20">
        <v>0</v>
      </c>
      <c r="S539" s="20">
        <v>-5.31</v>
      </c>
      <c r="T539" s="20">
        <v>-7.6</v>
      </c>
      <c r="U539" s="20">
        <v>-426.4</v>
      </c>
      <c r="V539" s="20">
        <v>-509.27</v>
      </c>
      <c r="W539" s="20">
        <v>-718.86</v>
      </c>
      <c r="X539" s="20">
        <v>-780.36</v>
      </c>
      <c r="Y539" s="20">
        <v>-756.88</v>
      </c>
      <c r="Z539" s="20">
        <v>-924.07</v>
      </c>
      <c r="AA539" s="20">
        <v>-995.38</v>
      </c>
      <c r="AB539" s="20">
        <v>-1055.81</v>
      </c>
      <c r="AC539" s="20">
        <v>-1252.05</v>
      </c>
      <c r="AD539" s="20">
        <v>-1088.6500000000001</v>
      </c>
      <c r="AE539" s="20">
        <v>-1450.5</v>
      </c>
      <c r="AF539" s="20">
        <v>-1931.77</v>
      </c>
      <c r="AG539" s="20">
        <v>-1580.05</v>
      </c>
      <c r="AH539" s="20">
        <v>-1633.91</v>
      </c>
      <c r="AI539" s="20">
        <v>-1441.88</v>
      </c>
      <c r="AJ539" s="20">
        <v>-1372.02</v>
      </c>
      <c r="AK539" s="20">
        <v>-1256.32</v>
      </c>
      <c r="AL539" s="20">
        <v>-1379.78</v>
      </c>
      <c r="AM539" s="20">
        <v>-1619.8</v>
      </c>
      <c r="AN539" s="20">
        <v>-1590.74</v>
      </c>
      <c r="AO539" s="20">
        <v>-1661.75</v>
      </c>
      <c r="AP539" s="20">
        <v>-1845.66</v>
      </c>
      <c r="AQ539" s="20">
        <v>-1701.24</v>
      </c>
      <c r="AR539" s="20">
        <v>-1600.56</v>
      </c>
      <c r="AS539" s="20">
        <v>-1414.3</v>
      </c>
      <c r="AT539" s="20">
        <v>-1365.51</v>
      </c>
      <c r="AU539" s="20">
        <v>-1094.29</v>
      </c>
      <c r="AV539" s="20">
        <v>-1190.3499999999999</v>
      </c>
      <c r="AW539" s="20">
        <v>-1228.6400000000001</v>
      </c>
      <c r="AX539" s="20">
        <v>-910.9</v>
      </c>
      <c r="AY539" s="20">
        <v>-1001.08</v>
      </c>
      <c r="AZ539" s="20">
        <v>-1017.6</v>
      </c>
      <c r="BA539" s="20">
        <v>-1049.49</v>
      </c>
      <c r="BB539" s="20">
        <v>-1000.21</v>
      </c>
      <c r="BC539" s="20">
        <v>-1018.72</v>
      </c>
      <c r="BD539" s="20">
        <v>-938.06</v>
      </c>
      <c r="BE539" s="20">
        <v>-1176.02</v>
      </c>
      <c r="BF539" s="11"/>
      <c r="BG539" s="22"/>
    </row>
    <row r="540" spans="1:61" x14ac:dyDescent="0.25">
      <c r="A540" s="23" t="s">
        <v>358</v>
      </c>
      <c r="B540" s="29" t="s">
        <v>359</v>
      </c>
      <c r="C540" s="25" t="s">
        <v>408</v>
      </c>
      <c r="D540" s="25" t="s">
        <v>343</v>
      </c>
      <c r="E540" s="25" t="s">
        <v>52</v>
      </c>
      <c r="F540" s="25" t="s">
        <v>361</v>
      </c>
      <c r="G540" s="19" t="s">
        <v>415</v>
      </c>
      <c r="H540" s="20">
        <v>0</v>
      </c>
      <c r="I540" s="20"/>
      <c r="J540" s="20"/>
      <c r="K540" s="20">
        <v>0</v>
      </c>
      <c r="L540" s="20">
        <v>0</v>
      </c>
      <c r="M540" s="20">
        <v>0</v>
      </c>
      <c r="N540" s="20">
        <v>0</v>
      </c>
      <c r="O540" s="20">
        <v>0</v>
      </c>
      <c r="P540" s="20">
        <v>0</v>
      </c>
      <c r="Q540" s="20">
        <v>0</v>
      </c>
      <c r="R540" s="20">
        <v>0</v>
      </c>
      <c r="S540" s="20">
        <v>0</v>
      </c>
      <c r="T540" s="20">
        <v>0</v>
      </c>
      <c r="U540" s="20">
        <v>0</v>
      </c>
      <c r="V540" s="20">
        <v>0</v>
      </c>
      <c r="W540" s="20">
        <v>0</v>
      </c>
      <c r="X540" s="20">
        <v>0</v>
      </c>
      <c r="Y540" s="20">
        <v>0</v>
      </c>
      <c r="Z540" s="20">
        <v>0</v>
      </c>
      <c r="AA540" s="20">
        <v>0</v>
      </c>
      <c r="AB540" s="20">
        <v>0</v>
      </c>
      <c r="AC540" s="20">
        <v>0</v>
      </c>
      <c r="AD540" s="20">
        <v>0</v>
      </c>
      <c r="AE540" s="20">
        <v>0</v>
      </c>
      <c r="AF540" s="20">
        <v>0</v>
      </c>
      <c r="AG540" s="20">
        <v>0</v>
      </c>
      <c r="AH540" s="20">
        <v>0</v>
      </c>
      <c r="AI540" s="20">
        <v>0</v>
      </c>
      <c r="AJ540" s="20">
        <v>0</v>
      </c>
      <c r="AK540" s="20">
        <v>0</v>
      </c>
      <c r="AL540" s="20">
        <v>0</v>
      </c>
      <c r="AM540" s="20">
        <v>0</v>
      </c>
      <c r="AN540" s="20">
        <v>0</v>
      </c>
      <c r="AO540" s="20">
        <v>0</v>
      </c>
      <c r="AP540" s="20">
        <v>0</v>
      </c>
      <c r="AQ540" s="20">
        <v>0</v>
      </c>
      <c r="AR540" s="20">
        <v>0</v>
      </c>
      <c r="AS540" s="20">
        <v>0</v>
      </c>
      <c r="AT540" s="20">
        <v>0</v>
      </c>
      <c r="AU540" s="20">
        <v>0</v>
      </c>
      <c r="AV540" s="20">
        <v>0</v>
      </c>
      <c r="AW540" s="20">
        <v>0</v>
      </c>
      <c r="AX540" s="20">
        <v>0</v>
      </c>
      <c r="AY540" s="20">
        <v>0</v>
      </c>
      <c r="AZ540" s="20">
        <v>0</v>
      </c>
      <c r="BA540" s="20">
        <v>0</v>
      </c>
      <c r="BB540" s="20">
        <v>0</v>
      </c>
      <c r="BC540" s="20">
        <v>0</v>
      </c>
      <c r="BD540" s="20">
        <v>0</v>
      </c>
      <c r="BE540" s="20">
        <v>0</v>
      </c>
      <c r="BF540" s="11"/>
      <c r="BG540" s="22"/>
    </row>
    <row r="541" spans="1:61" x14ac:dyDescent="0.25">
      <c r="A541" s="23" t="s">
        <v>321</v>
      </c>
      <c r="B541" s="31" t="s">
        <v>322</v>
      </c>
      <c r="C541" s="25" t="s">
        <v>408</v>
      </c>
      <c r="D541" s="25" t="s">
        <v>343</v>
      </c>
      <c r="E541" s="25" t="s">
        <v>173</v>
      </c>
      <c r="F541" s="25" t="s">
        <v>412</v>
      </c>
      <c r="G541" s="19" t="s">
        <v>416</v>
      </c>
      <c r="H541" s="20">
        <v>0</v>
      </c>
      <c r="I541" s="20"/>
      <c r="J541" s="20"/>
      <c r="K541" s="20">
        <v>0</v>
      </c>
      <c r="L541" s="20">
        <v>0</v>
      </c>
      <c r="M541" s="20">
        <v>0</v>
      </c>
      <c r="N541" s="20">
        <v>0</v>
      </c>
      <c r="O541" s="20">
        <v>0</v>
      </c>
      <c r="P541" s="20">
        <v>0</v>
      </c>
      <c r="Q541" s="20">
        <v>0</v>
      </c>
      <c r="R541" s="20">
        <v>0</v>
      </c>
      <c r="S541" s="20">
        <v>0</v>
      </c>
      <c r="T541" s="20">
        <v>0</v>
      </c>
      <c r="U541" s="20">
        <v>0</v>
      </c>
      <c r="V541" s="20">
        <v>0</v>
      </c>
      <c r="W541" s="20">
        <v>0</v>
      </c>
      <c r="X541" s="20">
        <v>0</v>
      </c>
      <c r="Y541" s="20">
        <v>0</v>
      </c>
      <c r="Z541" s="20">
        <v>0</v>
      </c>
      <c r="AA541" s="20">
        <v>0</v>
      </c>
      <c r="AB541" s="20">
        <v>0</v>
      </c>
      <c r="AC541" s="20">
        <v>0</v>
      </c>
      <c r="AD541" s="20">
        <v>0</v>
      </c>
      <c r="AE541" s="20">
        <v>0</v>
      </c>
      <c r="AF541" s="20">
        <v>0</v>
      </c>
      <c r="AG541" s="20">
        <v>0</v>
      </c>
      <c r="AH541" s="20">
        <v>0</v>
      </c>
      <c r="AI541" s="20">
        <v>0</v>
      </c>
      <c r="AJ541" s="20">
        <v>0</v>
      </c>
      <c r="AK541" s="20">
        <v>0</v>
      </c>
      <c r="AL541" s="20">
        <v>0</v>
      </c>
      <c r="AM541" s="20">
        <v>0</v>
      </c>
      <c r="AN541" s="20">
        <v>0</v>
      </c>
      <c r="AO541" s="20">
        <v>0</v>
      </c>
      <c r="AP541" s="20">
        <v>0</v>
      </c>
      <c r="AQ541" s="20">
        <v>0</v>
      </c>
      <c r="AR541" s="20">
        <v>0</v>
      </c>
      <c r="AS541" s="20">
        <v>0</v>
      </c>
      <c r="AT541" s="20">
        <v>0</v>
      </c>
      <c r="AU541" s="20">
        <v>0</v>
      </c>
      <c r="AV541" s="20">
        <v>0</v>
      </c>
      <c r="AW541" s="20">
        <v>0</v>
      </c>
      <c r="AX541" s="20">
        <v>-3.23</v>
      </c>
      <c r="AY541" s="20">
        <v>-10.61</v>
      </c>
      <c r="AZ541" s="20">
        <v>-32.07</v>
      </c>
      <c r="BA541" s="20">
        <v>-58.35</v>
      </c>
      <c r="BB541" s="20">
        <v>-77.650000000000006</v>
      </c>
      <c r="BC541" s="20">
        <v>-113.72</v>
      </c>
      <c r="BD541" s="20">
        <v>-180.29</v>
      </c>
      <c r="BE541" s="20">
        <v>-327.42</v>
      </c>
      <c r="BF541" s="11"/>
      <c r="BG541" s="22"/>
    </row>
    <row r="542" spans="1:61" x14ac:dyDescent="0.25">
      <c r="A542" s="23" t="s">
        <v>325</v>
      </c>
      <c r="B542" s="29" t="s">
        <v>326</v>
      </c>
      <c r="C542" s="25" t="s">
        <v>408</v>
      </c>
      <c r="D542" s="25" t="s">
        <v>343</v>
      </c>
      <c r="E542" s="25" t="s">
        <v>138</v>
      </c>
      <c r="F542" s="25" t="s">
        <v>417</v>
      </c>
      <c r="G542" s="19" t="s">
        <v>418</v>
      </c>
      <c r="H542" s="20">
        <v>-2222.39</v>
      </c>
      <c r="I542" s="20"/>
      <c r="J542" s="20"/>
      <c r="K542" s="20">
        <v>-2542.29</v>
      </c>
      <c r="L542" s="20">
        <v>-3014.91</v>
      </c>
      <c r="M542" s="20">
        <v>-3263.05</v>
      </c>
      <c r="N542" s="20">
        <v>-3456.95</v>
      </c>
      <c r="O542" s="20">
        <v>-3611.03</v>
      </c>
      <c r="P542" s="20">
        <v>-3601.19</v>
      </c>
      <c r="Q542" s="20">
        <v>-3457.61</v>
      </c>
      <c r="R542" s="20">
        <v>-3547.9</v>
      </c>
      <c r="S542" s="20">
        <v>-3617.89</v>
      </c>
      <c r="T542" s="20">
        <v>-3856.78</v>
      </c>
      <c r="U542" s="20">
        <v>-4185.6899999999996</v>
      </c>
      <c r="V542" s="20">
        <v>-4499.3999999999996</v>
      </c>
      <c r="W542" s="20">
        <v>-4829.3999999999996</v>
      </c>
      <c r="X542" s="20">
        <v>-5071.8100000000004</v>
      </c>
      <c r="Y542" s="20">
        <v>-5124.2299999999996</v>
      </c>
      <c r="Z542" s="20">
        <v>-5440.18</v>
      </c>
      <c r="AA542" s="20">
        <v>-5422.07</v>
      </c>
      <c r="AB542" s="20">
        <v>-5073.42</v>
      </c>
      <c r="AC542" s="20">
        <v>-5157.5200000000004</v>
      </c>
      <c r="AD542" s="20">
        <v>-5270.29</v>
      </c>
      <c r="AE542" s="20">
        <v>-5303.6</v>
      </c>
      <c r="AF542" s="20">
        <v>-5424.23</v>
      </c>
      <c r="AG542" s="20">
        <v>-5468.67</v>
      </c>
      <c r="AH542" s="20">
        <v>-5786.6</v>
      </c>
      <c r="AI542" s="20">
        <v>-5830.21</v>
      </c>
      <c r="AJ542" s="20">
        <v>-5926.24</v>
      </c>
      <c r="AK542" s="20">
        <v>-6092.93</v>
      </c>
      <c r="AL542" s="20">
        <v>-6118.32</v>
      </c>
      <c r="AM542" s="20">
        <v>-5938.02</v>
      </c>
      <c r="AN542" s="20">
        <v>-5985.34</v>
      </c>
      <c r="AO542" s="20">
        <v>-5969.35</v>
      </c>
      <c r="AP542" s="20">
        <v>-6067.24</v>
      </c>
      <c r="AQ542" s="20">
        <v>-6237.96</v>
      </c>
      <c r="AR542" s="20">
        <v>-6073.84</v>
      </c>
      <c r="AS542" s="20">
        <v>-5769.63</v>
      </c>
      <c r="AT542" s="20">
        <v>-5753.09</v>
      </c>
      <c r="AU542" s="20">
        <v>-5681.24</v>
      </c>
      <c r="AV542" s="20">
        <v>-5506.15</v>
      </c>
      <c r="AW542" s="20">
        <v>-5443.83</v>
      </c>
      <c r="AX542" s="20">
        <v>-5398.28</v>
      </c>
      <c r="AY542" s="20">
        <v>-5264.4</v>
      </c>
      <c r="AZ542" s="20">
        <v>-5260.76</v>
      </c>
      <c r="BA542" s="20">
        <v>-5308.4</v>
      </c>
      <c r="BB542" s="20">
        <v>-5201.1400000000003</v>
      </c>
      <c r="BC542" s="20">
        <v>-5103.2</v>
      </c>
      <c r="BD542" s="20">
        <v>-4822.16</v>
      </c>
      <c r="BE542" s="20">
        <v>-4924.71</v>
      </c>
      <c r="BF542" s="66"/>
      <c r="BG542" s="22"/>
    </row>
    <row r="543" spans="1:61" x14ac:dyDescent="0.25">
      <c r="A543" s="23" t="s">
        <v>367</v>
      </c>
      <c r="B543" s="29" t="s">
        <v>368</v>
      </c>
      <c r="C543" s="25" t="s">
        <v>408</v>
      </c>
      <c r="D543" s="25" t="s">
        <v>343</v>
      </c>
      <c r="E543" s="25" t="s">
        <v>141</v>
      </c>
      <c r="F543" s="25" t="s">
        <v>419</v>
      </c>
      <c r="G543" s="19" t="s">
        <v>420</v>
      </c>
      <c r="H543" s="20">
        <v>-2757.33</v>
      </c>
      <c r="I543" s="20">
        <v>0</v>
      </c>
      <c r="J543" s="20">
        <v>0</v>
      </c>
      <c r="K543" s="20">
        <v>-2265.8000000000002</v>
      </c>
      <c r="L543" s="20">
        <v>-2461.21</v>
      </c>
      <c r="M543" s="20">
        <v>-2424.6</v>
      </c>
      <c r="N543" s="20">
        <v>-2408.36</v>
      </c>
      <c r="O543" s="20">
        <v>-2531.91</v>
      </c>
      <c r="P543" s="20">
        <v>-2400</v>
      </c>
      <c r="Q543" s="20">
        <v>-2383.59</v>
      </c>
      <c r="R543" s="20">
        <v>-2492.4299999999998</v>
      </c>
      <c r="S543" s="20">
        <v>-2615.63</v>
      </c>
      <c r="T543" s="20">
        <v>-2713.81</v>
      </c>
      <c r="U543" s="20">
        <v>-3035.14</v>
      </c>
      <c r="V543" s="20">
        <v>-3178.04</v>
      </c>
      <c r="W543" s="20">
        <v>-3402.71</v>
      </c>
      <c r="X543" s="20">
        <v>-3323.63</v>
      </c>
      <c r="Y543" s="20">
        <v>-3119.35</v>
      </c>
      <c r="Z543" s="20">
        <v>-3116.37</v>
      </c>
      <c r="AA543" s="20">
        <v>-3497.78</v>
      </c>
      <c r="AB543" s="20">
        <v>-3420.85</v>
      </c>
      <c r="AC543" s="20">
        <v>-3533.48</v>
      </c>
      <c r="AD543" s="20">
        <v>-3580.34</v>
      </c>
      <c r="AE543" s="20">
        <v>-4330.47</v>
      </c>
      <c r="AF543" s="20">
        <v>-4735.8999999999996</v>
      </c>
      <c r="AG543" s="20">
        <v>-4459.32</v>
      </c>
      <c r="AH543" s="20">
        <v>-4908.12</v>
      </c>
      <c r="AI543" s="20">
        <v>-4721.6899999999996</v>
      </c>
      <c r="AJ543" s="20">
        <v>-4588</v>
      </c>
      <c r="AK543" s="20">
        <v>-4743.97</v>
      </c>
      <c r="AL543" s="20">
        <v>-4498.63</v>
      </c>
      <c r="AM543" s="20">
        <v>-4665.79</v>
      </c>
      <c r="AN543" s="20">
        <v>-4607.97</v>
      </c>
      <c r="AO543" s="20">
        <v>-4505.95</v>
      </c>
      <c r="AP543" s="20">
        <v>-4522.28</v>
      </c>
      <c r="AQ543" s="20">
        <v>-4362.9399999999996</v>
      </c>
      <c r="AR543" s="20">
        <v>-4427.8900000000003</v>
      </c>
      <c r="AS543" s="20">
        <v>-4133.29</v>
      </c>
      <c r="AT543" s="20">
        <v>-4618.32</v>
      </c>
      <c r="AU543" s="20">
        <v>-4086.58</v>
      </c>
      <c r="AV543" s="20">
        <v>-4192.1099999999997</v>
      </c>
      <c r="AW543" s="20">
        <v>-4171.78</v>
      </c>
      <c r="AX543" s="20">
        <v>-3827.94</v>
      </c>
      <c r="AY543" s="20">
        <v>-4106.34</v>
      </c>
      <c r="AZ543" s="20">
        <v>-4218.0600000000004</v>
      </c>
      <c r="BA543" s="20">
        <v>-4254.34</v>
      </c>
      <c r="BB543" s="20">
        <v>-4245.57</v>
      </c>
      <c r="BC543" s="20">
        <v>-4155.4399999999996</v>
      </c>
      <c r="BD543" s="20">
        <v>-4018.11</v>
      </c>
      <c r="BE543" s="20">
        <v>-4447.28</v>
      </c>
      <c r="BF543" s="11"/>
      <c r="BG543" s="22"/>
    </row>
    <row r="544" spans="1:61" x14ac:dyDescent="0.25">
      <c r="A544" s="13" t="s">
        <v>421</v>
      </c>
      <c r="B544" s="33" t="s">
        <v>422</v>
      </c>
      <c r="C544" s="60"/>
      <c r="D544" s="60"/>
      <c r="E544" s="60"/>
      <c r="F544" s="60"/>
      <c r="G544" s="61"/>
      <c r="H544" s="20">
        <v>11042.23</v>
      </c>
      <c r="I544" s="20">
        <v>0</v>
      </c>
      <c r="J544" s="20">
        <v>0</v>
      </c>
      <c r="K544" s="20">
        <v>9798.32</v>
      </c>
      <c r="L544" s="20">
        <v>11161.33</v>
      </c>
      <c r="M544" s="20">
        <v>10797.42</v>
      </c>
      <c r="N544" s="20">
        <v>10423.870000000001</v>
      </c>
      <c r="O544" s="20">
        <v>10135.98</v>
      </c>
      <c r="P544" s="20">
        <v>9859.08</v>
      </c>
      <c r="Q544" s="20">
        <v>9088.1299999999992</v>
      </c>
      <c r="R544" s="20">
        <v>8554.67</v>
      </c>
      <c r="S544" s="20">
        <v>8460.6200000000008</v>
      </c>
      <c r="T544" s="20">
        <v>8688.26</v>
      </c>
      <c r="U544" s="20">
        <v>9515.91</v>
      </c>
      <c r="V544" s="20">
        <v>9330.93</v>
      </c>
      <c r="W544" s="20">
        <v>9320.16</v>
      </c>
      <c r="X544" s="20">
        <v>8434.75</v>
      </c>
      <c r="Y544" s="20">
        <v>8506.24</v>
      </c>
      <c r="Z544" s="20">
        <v>8513.23</v>
      </c>
      <c r="AA544" s="20">
        <v>8611.25</v>
      </c>
      <c r="AB544" s="20">
        <v>8444.34</v>
      </c>
      <c r="AC544" s="20">
        <v>8556.9500000000007</v>
      </c>
      <c r="AD544" s="20">
        <v>8378.7999999999993</v>
      </c>
      <c r="AE544" s="20">
        <v>8670.76</v>
      </c>
      <c r="AF544" s="20">
        <v>9164.93</v>
      </c>
      <c r="AG544" s="20">
        <v>8672.57</v>
      </c>
      <c r="AH544" s="20">
        <v>9181.9</v>
      </c>
      <c r="AI544" s="20">
        <v>9138.2000000000007</v>
      </c>
      <c r="AJ544" s="20">
        <v>9033.5499999999993</v>
      </c>
      <c r="AK544" s="20">
        <v>9300.89</v>
      </c>
      <c r="AL544" s="20">
        <v>9574.0499999999993</v>
      </c>
      <c r="AM544" s="20">
        <v>9794.9</v>
      </c>
      <c r="AN544" s="20">
        <v>9914.39</v>
      </c>
      <c r="AO544" s="20">
        <v>9870.0400000000009</v>
      </c>
      <c r="AP544" s="20">
        <v>10218.549999999999</v>
      </c>
      <c r="AQ544" s="20">
        <v>10206.06</v>
      </c>
      <c r="AR544" s="20">
        <v>10190.450000000001</v>
      </c>
      <c r="AS544" s="20">
        <v>10637.61</v>
      </c>
      <c r="AT544" s="20">
        <v>11464.74</v>
      </c>
      <c r="AU544" s="20">
        <v>10602.52</v>
      </c>
      <c r="AV544" s="20">
        <v>10634.98</v>
      </c>
      <c r="AW544" s="20">
        <v>10560.57</v>
      </c>
      <c r="AX544" s="20">
        <v>10078.11</v>
      </c>
      <c r="AY544" s="20">
        <v>10159.48</v>
      </c>
      <c r="AZ544" s="20">
        <v>10141.81</v>
      </c>
      <c r="BA544" s="20">
        <v>10133.84</v>
      </c>
      <c r="BB544" s="20">
        <v>9658.31</v>
      </c>
      <c r="BC544" s="20">
        <v>9329.3799999999992</v>
      </c>
      <c r="BD544" s="20">
        <v>8885.48</v>
      </c>
      <c r="BE544" s="20">
        <v>9676.99</v>
      </c>
      <c r="BF544" s="11"/>
      <c r="BG544" s="12"/>
    </row>
    <row r="545" spans="1:59" x14ac:dyDescent="0.25">
      <c r="A545" s="23" t="s">
        <v>313</v>
      </c>
      <c r="B545" s="29" t="s">
        <v>313</v>
      </c>
      <c r="C545" s="25" t="s">
        <v>423</v>
      </c>
      <c r="D545" s="25" t="s">
        <v>343</v>
      </c>
      <c r="E545" s="25" t="s">
        <v>85</v>
      </c>
      <c r="F545" s="25" t="s">
        <v>424</v>
      </c>
      <c r="G545" s="19" t="s">
        <v>425</v>
      </c>
      <c r="H545" s="20">
        <v>-147.78</v>
      </c>
      <c r="I545" s="20">
        <v>0</v>
      </c>
      <c r="J545" s="20">
        <v>0</v>
      </c>
      <c r="K545" s="20">
        <v>-125.41</v>
      </c>
      <c r="L545" s="20">
        <v>-132.02000000000001</v>
      </c>
      <c r="M545" s="20">
        <v>-100.1</v>
      </c>
      <c r="N545" s="20">
        <v>-58.84</v>
      </c>
      <c r="O545" s="20">
        <v>-62</v>
      </c>
      <c r="P545" s="20">
        <v>-65.650000000000006</v>
      </c>
      <c r="Q545" s="20">
        <v>-58.58</v>
      </c>
      <c r="R545" s="20">
        <v>-63.22</v>
      </c>
      <c r="S545" s="20">
        <v>-60.76</v>
      </c>
      <c r="T545" s="20">
        <v>-91.76</v>
      </c>
      <c r="U545" s="20">
        <v>-76.06</v>
      </c>
      <c r="V545" s="20">
        <v>-64.78</v>
      </c>
      <c r="W545" s="20">
        <v>-13.13</v>
      </c>
      <c r="X545" s="20">
        <v>-4.84</v>
      </c>
      <c r="Y545" s="20">
        <v>-4.32</v>
      </c>
      <c r="Z545" s="20">
        <v>-4.18</v>
      </c>
      <c r="AA545" s="20">
        <v>-3.4</v>
      </c>
      <c r="AB545" s="20">
        <v>-2.97</v>
      </c>
      <c r="AC545" s="20">
        <v>-7.79</v>
      </c>
      <c r="AD545" s="20">
        <v>-6.62</v>
      </c>
      <c r="AE545" s="20">
        <v>-7.16</v>
      </c>
      <c r="AF545" s="20">
        <v>-7.23</v>
      </c>
      <c r="AG545" s="20">
        <v>-6.54</v>
      </c>
      <c r="AH545" s="20">
        <v>-6.74</v>
      </c>
      <c r="AI545" s="20">
        <v>-3.5</v>
      </c>
      <c r="AJ545" s="20">
        <v>-4.3499999999999996</v>
      </c>
      <c r="AK545" s="20">
        <v>-1.1299999999999999</v>
      </c>
      <c r="AL545" s="20">
        <v>-3.32</v>
      </c>
      <c r="AM545" s="20">
        <v>-4.95</v>
      </c>
      <c r="AN545" s="20">
        <v>-5.03</v>
      </c>
      <c r="AO545" s="20">
        <v>-1.99</v>
      </c>
      <c r="AP545" s="20">
        <v>-4.58</v>
      </c>
      <c r="AQ545" s="20">
        <v>-2.4700000000000002</v>
      </c>
      <c r="AR545" s="20">
        <v>-2.63</v>
      </c>
      <c r="AS545" s="20">
        <v>-25.65</v>
      </c>
      <c r="AT545" s="20">
        <v>-25.15</v>
      </c>
      <c r="AU545" s="20">
        <v>-28.89</v>
      </c>
      <c r="AV545" s="20">
        <v>-24.66</v>
      </c>
      <c r="AW545" s="20">
        <v>-26.74</v>
      </c>
      <c r="AX545" s="20">
        <v>-16.440000000000001</v>
      </c>
      <c r="AY545" s="20">
        <v>-32.64</v>
      </c>
      <c r="AZ545" s="20">
        <v>-34.58</v>
      </c>
      <c r="BA545" s="20">
        <v>-34.31</v>
      </c>
      <c r="BB545" s="20">
        <v>-35.159999999999997</v>
      </c>
      <c r="BC545" s="20">
        <v>-34.42</v>
      </c>
      <c r="BD545" s="20">
        <v>-28.98</v>
      </c>
      <c r="BE545" s="20">
        <v>-31.17</v>
      </c>
      <c r="BF545" s="11"/>
      <c r="BG545" s="22"/>
    </row>
    <row r="546" spans="1:59" x14ac:dyDescent="0.25">
      <c r="A546" s="23" t="s">
        <v>315</v>
      </c>
      <c r="B546" s="29" t="s">
        <v>316</v>
      </c>
      <c r="C546" s="25" t="s">
        <v>423</v>
      </c>
      <c r="D546" s="25" t="s">
        <v>343</v>
      </c>
      <c r="E546" s="25" t="s">
        <v>99</v>
      </c>
      <c r="F546" s="25" t="s">
        <v>361</v>
      </c>
      <c r="G546" s="19" t="s">
        <v>411</v>
      </c>
      <c r="H546" s="20">
        <v>-351.45</v>
      </c>
      <c r="I546" s="20">
        <v>0</v>
      </c>
      <c r="J546" s="20">
        <v>0</v>
      </c>
      <c r="K546" s="20">
        <v>-210.86</v>
      </c>
      <c r="L546" s="20">
        <v>-222.78</v>
      </c>
      <c r="M546" s="20">
        <v>-206.63</v>
      </c>
      <c r="N546" s="20">
        <v>-207</v>
      </c>
      <c r="O546" s="20">
        <v>-167.34</v>
      </c>
      <c r="P546" s="20">
        <v>-130.47999999999999</v>
      </c>
      <c r="Q546" s="20">
        <v>-111.32</v>
      </c>
      <c r="R546" s="20">
        <v>-100.28</v>
      </c>
      <c r="S546" s="20">
        <v>-102.84</v>
      </c>
      <c r="T546" s="20">
        <v>-94.08</v>
      </c>
      <c r="U546" s="20">
        <v>-146.16999999999999</v>
      </c>
      <c r="V546" s="20">
        <v>-98.1</v>
      </c>
      <c r="W546" s="20">
        <v>-68.37</v>
      </c>
      <c r="X546" s="20">
        <v>-50.71</v>
      </c>
      <c r="Y546" s="20">
        <v>-39.43</v>
      </c>
      <c r="Z546" s="20">
        <v>-42.68</v>
      </c>
      <c r="AA546" s="20">
        <v>-15.84</v>
      </c>
      <c r="AB546" s="20">
        <v>-16.87</v>
      </c>
      <c r="AC546" s="20">
        <v>-12.78</v>
      </c>
      <c r="AD546" s="20">
        <v>-10.119999999999999</v>
      </c>
      <c r="AE546" s="20">
        <v>-8</v>
      </c>
      <c r="AF546" s="20">
        <v>-5.84</v>
      </c>
      <c r="AG546" s="20">
        <v>-5.52</v>
      </c>
      <c r="AH546" s="20">
        <v>-3.91</v>
      </c>
      <c r="AI546" s="20">
        <v>-3</v>
      </c>
      <c r="AJ546" s="20">
        <v>-1.95</v>
      </c>
      <c r="AK546" s="20">
        <v>-2.0699999999999998</v>
      </c>
      <c r="AL546" s="20">
        <v>-1.56</v>
      </c>
      <c r="AM546" s="20">
        <v>-2.4300000000000002</v>
      </c>
      <c r="AN546" s="20">
        <v>-1.69</v>
      </c>
      <c r="AO546" s="20">
        <v>-1.71</v>
      </c>
      <c r="AP546" s="20">
        <v>-1.5</v>
      </c>
      <c r="AQ546" s="20">
        <v>-0.48</v>
      </c>
      <c r="AR546" s="20">
        <v>-0.26</v>
      </c>
      <c r="AS546" s="20">
        <v>-0.89</v>
      </c>
      <c r="AT546" s="20">
        <v>-0.69</v>
      </c>
      <c r="AU546" s="20">
        <v>-0.24</v>
      </c>
      <c r="AV546" s="20">
        <v>-0.02</v>
      </c>
      <c r="AW546" s="20">
        <v>-0.48</v>
      </c>
      <c r="AX546" s="20">
        <v>-0.18</v>
      </c>
      <c r="AY546" s="20">
        <v>-0.23</v>
      </c>
      <c r="AZ546" s="20">
        <v>-7.0000000000000007E-2</v>
      </c>
      <c r="BA546" s="20">
        <v>0</v>
      </c>
      <c r="BB546" s="20">
        <v>-2.61</v>
      </c>
      <c r="BC546" s="20">
        <v>-1.74</v>
      </c>
      <c r="BD546" s="20">
        <v>-0.26</v>
      </c>
      <c r="BE546" s="20">
        <v>-0.51</v>
      </c>
      <c r="BF546" s="11"/>
      <c r="BG546" s="22"/>
    </row>
    <row r="547" spans="1:59" x14ac:dyDescent="0.25">
      <c r="A547" s="23" t="s">
        <v>309</v>
      </c>
      <c r="B547" s="29" t="s">
        <v>310</v>
      </c>
      <c r="C547" s="25" t="s">
        <v>423</v>
      </c>
      <c r="D547" s="25" t="s">
        <v>343</v>
      </c>
      <c r="E547" s="25" t="s">
        <v>104</v>
      </c>
      <c r="F547" s="25" t="s">
        <v>419</v>
      </c>
      <c r="G547" s="19" t="s">
        <v>426</v>
      </c>
      <c r="H547" s="20">
        <v>-3614.56</v>
      </c>
      <c r="I547" s="20">
        <v>0</v>
      </c>
      <c r="J547" s="20">
        <v>0</v>
      </c>
      <c r="K547" s="20">
        <v>-3224.42</v>
      </c>
      <c r="L547" s="20">
        <v>-3672.49</v>
      </c>
      <c r="M547" s="20">
        <v>-3312.12</v>
      </c>
      <c r="N547" s="20">
        <v>-3019.74</v>
      </c>
      <c r="O547" s="20">
        <v>-2762.58</v>
      </c>
      <c r="P547" s="20">
        <v>-2814.03</v>
      </c>
      <c r="Q547" s="20">
        <v>-2397.59</v>
      </c>
      <c r="R547" s="20">
        <v>-1841.36</v>
      </c>
      <c r="S547" s="20">
        <v>-1880.8</v>
      </c>
      <c r="T547" s="20">
        <v>-1814.18</v>
      </c>
      <c r="U547" s="20">
        <v>-1890.77</v>
      </c>
      <c r="V547" s="20">
        <v>-1783.77</v>
      </c>
      <c r="W547" s="20">
        <v>-1798.89</v>
      </c>
      <c r="X547" s="20">
        <v>-1182.8</v>
      </c>
      <c r="Y547" s="20">
        <v>-1087.2</v>
      </c>
      <c r="Z547" s="20">
        <v>-913.12</v>
      </c>
      <c r="AA547" s="20">
        <v>-802.9</v>
      </c>
      <c r="AB547" s="20">
        <v>-739.71</v>
      </c>
      <c r="AC547" s="20">
        <v>-610</v>
      </c>
      <c r="AD547" s="20">
        <v>-470.06</v>
      </c>
      <c r="AE547" s="20">
        <v>-424.48</v>
      </c>
      <c r="AF547" s="20">
        <v>-380.06</v>
      </c>
      <c r="AG547" s="20">
        <v>-353.29</v>
      </c>
      <c r="AH547" s="20">
        <v>-299.08</v>
      </c>
      <c r="AI547" s="20">
        <v>-381.78</v>
      </c>
      <c r="AJ547" s="20">
        <v>-284.08</v>
      </c>
      <c r="AK547" s="20">
        <v>-236.12</v>
      </c>
      <c r="AL547" s="20">
        <v>-165.3</v>
      </c>
      <c r="AM547" s="20">
        <v>-232.29</v>
      </c>
      <c r="AN547" s="20">
        <v>-111.75</v>
      </c>
      <c r="AO547" s="20">
        <v>-64.790000000000006</v>
      </c>
      <c r="AP547" s="20">
        <v>-78.819999999999993</v>
      </c>
      <c r="AQ547" s="20">
        <v>-84.69</v>
      </c>
      <c r="AR547" s="20">
        <v>-69.040000000000006</v>
      </c>
      <c r="AS547" s="20">
        <v>-126.97</v>
      </c>
      <c r="AT547" s="20">
        <v>-204.16</v>
      </c>
      <c r="AU547" s="20">
        <v>-109.2</v>
      </c>
      <c r="AV547" s="20">
        <v>-122.86</v>
      </c>
      <c r="AW547" s="20">
        <v>-121.23</v>
      </c>
      <c r="AX547" s="20">
        <v>-102.38</v>
      </c>
      <c r="AY547" s="20">
        <v>-113.96</v>
      </c>
      <c r="AZ547" s="20">
        <v>-115.01</v>
      </c>
      <c r="BA547" s="20">
        <v>-112.99</v>
      </c>
      <c r="BB547" s="20">
        <v>-111.89</v>
      </c>
      <c r="BC547" s="20">
        <v>-57.7</v>
      </c>
      <c r="BD547" s="20">
        <v>-64.95</v>
      </c>
      <c r="BE547" s="20">
        <v>-50.43</v>
      </c>
      <c r="BF547" s="11"/>
      <c r="BG547" s="22"/>
    </row>
    <row r="548" spans="1:59" x14ac:dyDescent="0.25">
      <c r="A548" s="23" t="s">
        <v>317</v>
      </c>
      <c r="B548" s="29" t="s">
        <v>318</v>
      </c>
      <c r="C548" s="25" t="s">
        <v>423</v>
      </c>
      <c r="D548" s="25" t="s">
        <v>343</v>
      </c>
      <c r="E548" s="25" t="s">
        <v>107</v>
      </c>
      <c r="F548" s="25" t="s">
        <v>361</v>
      </c>
      <c r="G548" s="19" t="s">
        <v>414</v>
      </c>
      <c r="H548" s="20">
        <v>-2284.34</v>
      </c>
      <c r="I548" s="20">
        <v>0</v>
      </c>
      <c r="J548" s="20">
        <v>0</v>
      </c>
      <c r="K548" s="20">
        <v>-1681.95</v>
      </c>
      <c r="L548" s="20">
        <v>-2027.67</v>
      </c>
      <c r="M548" s="20">
        <v>-1954.59</v>
      </c>
      <c r="N548" s="20">
        <v>-1675.19</v>
      </c>
      <c r="O548" s="20">
        <v>-1525.42</v>
      </c>
      <c r="P548" s="20">
        <v>-1447.86</v>
      </c>
      <c r="Q548" s="20">
        <v>-1202.6099999999999</v>
      </c>
      <c r="R548" s="20">
        <v>-1162.67</v>
      </c>
      <c r="S548" s="20">
        <v>-933.92</v>
      </c>
      <c r="T548" s="20">
        <v>-1022.94</v>
      </c>
      <c r="U548" s="20">
        <v>-862.83</v>
      </c>
      <c r="V548" s="20">
        <v>-617.29</v>
      </c>
      <c r="W548" s="20">
        <v>-442.4</v>
      </c>
      <c r="X548" s="20">
        <v>-61.89</v>
      </c>
      <c r="Y548" s="20">
        <v>-45.87</v>
      </c>
      <c r="Z548" s="20">
        <v>-21.75</v>
      </c>
      <c r="AA548" s="20">
        <v>-22.68</v>
      </c>
      <c r="AB548" s="20">
        <v>-15.84</v>
      </c>
      <c r="AC548" s="20">
        <v>-6.4</v>
      </c>
      <c r="AD548" s="20">
        <v>-4.79</v>
      </c>
      <c r="AE548" s="20">
        <v>-7.46</v>
      </c>
      <c r="AF548" s="20">
        <v>-10.17</v>
      </c>
      <c r="AG548" s="20">
        <v>-1.63</v>
      </c>
      <c r="AH548" s="20">
        <v>-1.0900000000000001</v>
      </c>
      <c r="AI548" s="20">
        <v>-4.16</v>
      </c>
      <c r="AJ548" s="20">
        <v>-1.47</v>
      </c>
      <c r="AK548" s="20">
        <v>-5.0999999999999996</v>
      </c>
      <c r="AL548" s="20">
        <v>-3.58</v>
      </c>
      <c r="AM548" s="20">
        <v>-0.85</v>
      </c>
      <c r="AN548" s="20">
        <v>-0.21</v>
      </c>
      <c r="AO548" s="20">
        <v>-0.22</v>
      </c>
      <c r="AP548" s="20">
        <v>-0.44</v>
      </c>
      <c r="AQ548" s="20">
        <v>-0.04</v>
      </c>
      <c r="AR548" s="20">
        <v>-0.04</v>
      </c>
      <c r="AS548" s="20">
        <v>-0.09</v>
      </c>
      <c r="AT548" s="20">
        <v>-0.04</v>
      </c>
      <c r="AU548" s="20">
        <v>-0.15</v>
      </c>
      <c r="AV548" s="20">
        <v>-0.72</v>
      </c>
      <c r="AW548" s="20">
        <v>-0.24</v>
      </c>
      <c r="AX548" s="20">
        <v>-0.79</v>
      </c>
      <c r="AY548" s="20">
        <v>-0.08</v>
      </c>
      <c r="AZ548" s="20">
        <v>-0.06</v>
      </c>
      <c r="BA548" s="20">
        <v>-0.05</v>
      </c>
      <c r="BB548" s="20">
        <v>0</v>
      </c>
      <c r="BC548" s="20">
        <v>0</v>
      </c>
      <c r="BD548" s="20">
        <v>-7.0000000000000007E-2</v>
      </c>
      <c r="BE548" s="20">
        <v>-0.12</v>
      </c>
      <c r="BF548" s="11"/>
      <c r="BG548" s="22"/>
    </row>
    <row r="549" spans="1:59" x14ac:dyDescent="0.25">
      <c r="A549" s="23" t="s">
        <v>348</v>
      </c>
      <c r="B549" s="29" t="s">
        <v>349</v>
      </c>
      <c r="C549" s="25" t="s">
        <v>423</v>
      </c>
      <c r="D549" s="25" t="s">
        <v>343</v>
      </c>
      <c r="E549" s="25" t="s">
        <v>110</v>
      </c>
      <c r="F549" s="25" t="s">
        <v>361</v>
      </c>
      <c r="G549" s="19" t="s">
        <v>415</v>
      </c>
      <c r="H549" s="20">
        <v>0</v>
      </c>
      <c r="I549" s="20">
        <v>0</v>
      </c>
      <c r="J549" s="20">
        <v>0</v>
      </c>
      <c r="K549" s="20">
        <v>0</v>
      </c>
      <c r="L549" s="20">
        <v>0</v>
      </c>
      <c r="M549" s="20">
        <v>0</v>
      </c>
      <c r="N549" s="20">
        <v>0</v>
      </c>
      <c r="O549" s="20">
        <v>0</v>
      </c>
      <c r="P549" s="20">
        <v>0</v>
      </c>
      <c r="Q549" s="20">
        <v>0</v>
      </c>
      <c r="R549" s="20">
        <v>-10.48</v>
      </c>
      <c r="S549" s="20">
        <v>-5.83</v>
      </c>
      <c r="T549" s="20">
        <v>-8.1300000000000008</v>
      </c>
      <c r="U549" s="20">
        <v>-17.88</v>
      </c>
      <c r="V549" s="20">
        <v>-3.56</v>
      </c>
      <c r="W549" s="20">
        <v>-29.49</v>
      </c>
      <c r="X549" s="20">
        <v>-23.41</v>
      </c>
      <c r="Y549" s="20">
        <v>-4.91</v>
      </c>
      <c r="Z549" s="20">
        <v>-4.8</v>
      </c>
      <c r="AA549" s="20">
        <v>-7.87</v>
      </c>
      <c r="AB549" s="20">
        <v>-7.36</v>
      </c>
      <c r="AC549" s="20">
        <v>-6.53</v>
      </c>
      <c r="AD549" s="20">
        <v>-6.03</v>
      </c>
      <c r="AE549" s="20">
        <v>-4.54</v>
      </c>
      <c r="AF549" s="20">
        <v>-5.12</v>
      </c>
      <c r="AG549" s="20">
        <v>-5.59</v>
      </c>
      <c r="AH549" s="20">
        <v>-3.84</v>
      </c>
      <c r="AI549" s="20">
        <v>-3.28</v>
      </c>
      <c r="AJ549" s="20">
        <v>-0.68</v>
      </c>
      <c r="AK549" s="20">
        <v>-0.6</v>
      </c>
      <c r="AL549" s="20">
        <v>-0.21</v>
      </c>
      <c r="AM549" s="20">
        <v>-0.48</v>
      </c>
      <c r="AN549" s="20">
        <v>0</v>
      </c>
      <c r="AO549" s="20">
        <v>-1.1100000000000001</v>
      </c>
      <c r="AP549" s="20">
        <v>-0.22</v>
      </c>
      <c r="AQ549" s="20">
        <v>-1.27</v>
      </c>
      <c r="AR549" s="20">
        <v>-1.54</v>
      </c>
      <c r="AS549" s="20">
        <v>0</v>
      </c>
      <c r="AT549" s="20">
        <v>-0.04</v>
      </c>
      <c r="AU549" s="20">
        <v>-0.03</v>
      </c>
      <c r="AV549" s="20">
        <v>0</v>
      </c>
      <c r="AW549" s="20">
        <v>0</v>
      </c>
      <c r="AX549" s="20">
        <v>-0.23</v>
      </c>
      <c r="AY549" s="20">
        <v>-0.2</v>
      </c>
      <c r="AZ549" s="20">
        <v>-0.2</v>
      </c>
      <c r="BA549" s="20">
        <v>-0.35</v>
      </c>
      <c r="BB549" s="20">
        <v>-0.82</v>
      </c>
      <c r="BC549" s="20">
        <v>0</v>
      </c>
      <c r="BD549" s="20">
        <v>0</v>
      </c>
      <c r="BE549" s="20">
        <v>0</v>
      </c>
      <c r="BF549" s="11"/>
      <c r="BG549" s="22"/>
    </row>
    <row r="550" spans="1:59" x14ac:dyDescent="0.25">
      <c r="A550" s="23" t="s">
        <v>319</v>
      </c>
      <c r="B550" s="29" t="s">
        <v>320</v>
      </c>
      <c r="C550" s="25" t="s">
        <v>423</v>
      </c>
      <c r="D550" s="25" t="s">
        <v>343</v>
      </c>
      <c r="E550" s="25" t="s">
        <v>25</v>
      </c>
      <c r="F550" s="25" t="s">
        <v>361</v>
      </c>
      <c r="G550" s="19" t="s">
        <v>427</v>
      </c>
      <c r="H550" s="20">
        <v>0</v>
      </c>
      <c r="I550" s="20">
        <v>0</v>
      </c>
      <c r="J550" s="20">
        <v>0</v>
      </c>
      <c r="K550" s="20">
        <v>0</v>
      </c>
      <c r="L550" s="20">
        <v>0</v>
      </c>
      <c r="M550" s="20">
        <v>0</v>
      </c>
      <c r="N550" s="20">
        <v>0</v>
      </c>
      <c r="O550" s="20">
        <v>0</v>
      </c>
      <c r="P550" s="20">
        <v>0</v>
      </c>
      <c r="Q550" s="20">
        <v>0</v>
      </c>
      <c r="R550" s="20">
        <v>0</v>
      </c>
      <c r="S550" s="20">
        <v>-3.57</v>
      </c>
      <c r="T550" s="20">
        <v>-5.05</v>
      </c>
      <c r="U550" s="20">
        <v>-276.18</v>
      </c>
      <c r="V550" s="20">
        <v>-318.95999999999998</v>
      </c>
      <c r="W550" s="20">
        <v>-426.17</v>
      </c>
      <c r="X550" s="20">
        <v>-457.59</v>
      </c>
      <c r="Y550" s="20">
        <v>-441.08</v>
      </c>
      <c r="Z550" s="20">
        <v>-534.05999999999995</v>
      </c>
      <c r="AA550" s="20">
        <v>-565.24</v>
      </c>
      <c r="AB550" s="20">
        <v>-604.16</v>
      </c>
      <c r="AC550" s="20">
        <v>-729.37</v>
      </c>
      <c r="AD550" s="20">
        <v>-602.1</v>
      </c>
      <c r="AE550" s="20">
        <v>-762.04</v>
      </c>
      <c r="AF550" s="20">
        <v>-1029.1600000000001</v>
      </c>
      <c r="AG550" s="20">
        <v>-834.62</v>
      </c>
      <c r="AH550" s="20">
        <v>-835.41</v>
      </c>
      <c r="AI550" s="20">
        <v>-725.29</v>
      </c>
      <c r="AJ550" s="20">
        <v>-685.05</v>
      </c>
      <c r="AK550" s="20">
        <v>-686.23</v>
      </c>
      <c r="AL550" s="20">
        <v>-770.76</v>
      </c>
      <c r="AM550" s="20">
        <v>-890.86</v>
      </c>
      <c r="AN550" s="20">
        <v>-917.07</v>
      </c>
      <c r="AO550" s="20">
        <v>-982.96</v>
      </c>
      <c r="AP550" s="20">
        <v>-1086.77</v>
      </c>
      <c r="AQ550" s="20">
        <v>-1045.8699999999999</v>
      </c>
      <c r="AR550" s="20">
        <v>-961.95</v>
      </c>
      <c r="AS550" s="20">
        <v>-1057.47</v>
      </c>
      <c r="AT550" s="20">
        <v>-1057.92</v>
      </c>
      <c r="AU550" s="20">
        <v>-834.17</v>
      </c>
      <c r="AV550" s="20">
        <v>-909.12</v>
      </c>
      <c r="AW550" s="20">
        <v>-936.98</v>
      </c>
      <c r="AX550" s="20">
        <v>-691.78</v>
      </c>
      <c r="AY550" s="20">
        <v>-764.67</v>
      </c>
      <c r="AZ550" s="20">
        <v>-785.52</v>
      </c>
      <c r="BA550" s="20">
        <v>-810.14</v>
      </c>
      <c r="BB550" s="20">
        <v>-772.1</v>
      </c>
      <c r="BC550" s="20">
        <v>-786.38</v>
      </c>
      <c r="BD550" s="20">
        <v>-724.12</v>
      </c>
      <c r="BE550" s="20">
        <v>-907.81</v>
      </c>
      <c r="BF550" s="11"/>
      <c r="BG550" s="22"/>
    </row>
    <row r="551" spans="1:59" x14ac:dyDescent="0.25">
      <c r="A551" s="23" t="s">
        <v>321</v>
      </c>
      <c r="B551" s="31" t="s">
        <v>322</v>
      </c>
      <c r="C551" s="25" t="s">
        <v>423</v>
      </c>
      <c r="D551" s="25" t="s">
        <v>343</v>
      </c>
      <c r="E551" s="25" t="s">
        <v>173</v>
      </c>
      <c r="F551" s="25" t="s">
        <v>361</v>
      </c>
      <c r="G551" s="19" t="s">
        <v>427</v>
      </c>
      <c r="H551" s="20" t="s">
        <v>76</v>
      </c>
      <c r="I551" s="20" t="s">
        <v>76</v>
      </c>
      <c r="J551" s="20" t="s">
        <v>76</v>
      </c>
      <c r="K551" s="20" t="s">
        <v>76</v>
      </c>
      <c r="L551" s="20" t="s">
        <v>76</v>
      </c>
      <c r="M551" s="20" t="s">
        <v>76</v>
      </c>
      <c r="N551" s="20" t="s">
        <v>76</v>
      </c>
      <c r="O551" s="20" t="s">
        <v>76</v>
      </c>
      <c r="P551" s="20" t="s">
        <v>76</v>
      </c>
      <c r="Q551" s="20" t="s">
        <v>76</v>
      </c>
      <c r="R551" s="20" t="s">
        <v>76</v>
      </c>
      <c r="S551" s="20" t="s">
        <v>76</v>
      </c>
      <c r="T551" s="20" t="s">
        <v>76</v>
      </c>
      <c r="U551" s="20" t="s">
        <v>76</v>
      </c>
      <c r="V551" s="20" t="s">
        <v>76</v>
      </c>
      <c r="W551" s="20" t="s">
        <v>76</v>
      </c>
      <c r="X551" s="20" t="s">
        <v>76</v>
      </c>
      <c r="Y551" s="20" t="s">
        <v>76</v>
      </c>
      <c r="Z551" s="20" t="s">
        <v>76</v>
      </c>
      <c r="AA551" s="20" t="s">
        <v>76</v>
      </c>
      <c r="AB551" s="20" t="s">
        <v>76</v>
      </c>
      <c r="AC551" s="20" t="s">
        <v>76</v>
      </c>
      <c r="AD551" s="20" t="s">
        <v>76</v>
      </c>
      <c r="AE551" s="20" t="s">
        <v>76</v>
      </c>
      <c r="AF551" s="20" t="s">
        <v>76</v>
      </c>
      <c r="AG551" s="20" t="s">
        <v>76</v>
      </c>
      <c r="AH551" s="20" t="s">
        <v>76</v>
      </c>
      <c r="AI551" s="20" t="s">
        <v>76</v>
      </c>
      <c r="AJ551" s="20" t="s">
        <v>76</v>
      </c>
      <c r="AK551" s="20" t="s">
        <v>76</v>
      </c>
      <c r="AL551" s="20" t="s">
        <v>76</v>
      </c>
      <c r="AM551" s="20" t="s">
        <v>76</v>
      </c>
      <c r="AN551" s="20" t="s">
        <v>76</v>
      </c>
      <c r="AO551" s="20" t="s">
        <v>76</v>
      </c>
      <c r="AP551" s="20" t="s">
        <v>76</v>
      </c>
      <c r="AQ551" s="20" t="s">
        <v>76</v>
      </c>
      <c r="AR551" s="20" t="s">
        <v>76</v>
      </c>
      <c r="AS551" s="20" t="s">
        <v>76</v>
      </c>
      <c r="AT551" s="20" t="s">
        <v>76</v>
      </c>
      <c r="AU551" s="20" t="s">
        <v>76</v>
      </c>
      <c r="AV551" s="20" t="s">
        <v>76</v>
      </c>
      <c r="AW551" s="20" t="s">
        <v>76</v>
      </c>
      <c r="AX551" s="20">
        <v>-2.4500000000000002</v>
      </c>
      <c r="AY551" s="20">
        <v>-8.11</v>
      </c>
      <c r="AZ551" s="20">
        <v>-24.75</v>
      </c>
      <c r="BA551" s="20">
        <v>-45.05</v>
      </c>
      <c r="BB551" s="20">
        <v>-59.94</v>
      </c>
      <c r="BC551" s="20">
        <v>-87.78</v>
      </c>
      <c r="BD551" s="20">
        <v>-139.16999999999999</v>
      </c>
      <c r="BE551" s="20">
        <v>-252.75</v>
      </c>
      <c r="BF551" s="11"/>
      <c r="BG551" s="22"/>
    </row>
    <row r="552" spans="1:59" x14ac:dyDescent="0.25">
      <c r="A552" s="23" t="s">
        <v>325</v>
      </c>
      <c r="B552" s="29" t="s">
        <v>326</v>
      </c>
      <c r="C552" s="25" t="s">
        <v>423</v>
      </c>
      <c r="D552" s="25" t="s">
        <v>343</v>
      </c>
      <c r="E552" s="25" t="s">
        <v>138</v>
      </c>
      <c r="F552" s="25" t="s">
        <v>417</v>
      </c>
      <c r="G552" s="19" t="s">
        <v>418</v>
      </c>
      <c r="H552" s="20">
        <v>-2593.0700000000002</v>
      </c>
      <c r="I552" s="20">
        <v>0</v>
      </c>
      <c r="J552" s="20">
        <v>0</v>
      </c>
      <c r="K552" s="20">
        <v>-2966.32</v>
      </c>
      <c r="L552" s="20">
        <v>-3411.87</v>
      </c>
      <c r="M552" s="20">
        <v>-3603.85</v>
      </c>
      <c r="N552" s="20">
        <v>-3810.27</v>
      </c>
      <c r="O552" s="20">
        <v>-3912.78</v>
      </c>
      <c r="P552" s="20">
        <v>-3785.88</v>
      </c>
      <c r="Q552" s="20">
        <v>-3733.06</v>
      </c>
      <c r="R552" s="20">
        <v>-3762.3</v>
      </c>
      <c r="S552" s="20">
        <v>-3834.66</v>
      </c>
      <c r="T552" s="20">
        <v>-4043.28</v>
      </c>
      <c r="U552" s="20">
        <v>-4280.17</v>
      </c>
      <c r="V552" s="20">
        <v>-4454</v>
      </c>
      <c r="W552" s="20">
        <v>-4524.47</v>
      </c>
      <c r="X552" s="20">
        <v>-4704.59</v>
      </c>
      <c r="Y552" s="20">
        <v>-5065.58</v>
      </c>
      <c r="Z552" s="20">
        <v>-5191.53</v>
      </c>
      <c r="AA552" s="20">
        <v>-5207.04</v>
      </c>
      <c r="AB552" s="20">
        <v>-5099.93</v>
      </c>
      <c r="AC552" s="20">
        <v>-5125.6899999999996</v>
      </c>
      <c r="AD552" s="20">
        <v>-5186.84</v>
      </c>
      <c r="AE552" s="20">
        <v>-5132.84</v>
      </c>
      <c r="AF552" s="20">
        <v>-5185.51</v>
      </c>
      <c r="AG552" s="20">
        <v>-5071.97</v>
      </c>
      <c r="AH552" s="20">
        <v>-5520.45</v>
      </c>
      <c r="AI552" s="20">
        <v>-5601.19</v>
      </c>
      <c r="AJ552" s="20">
        <v>-5733.24</v>
      </c>
      <c r="AK552" s="20">
        <v>-5819.51</v>
      </c>
      <c r="AL552" s="20">
        <v>-6053.95</v>
      </c>
      <c r="AM552" s="20">
        <v>-5991.98</v>
      </c>
      <c r="AN552" s="20">
        <v>-6170.52</v>
      </c>
      <c r="AO552" s="20">
        <v>-6255.85</v>
      </c>
      <c r="AP552" s="20">
        <v>-6383.39</v>
      </c>
      <c r="AQ552" s="20">
        <v>-6389.05</v>
      </c>
      <c r="AR552" s="20">
        <v>-6490.09</v>
      </c>
      <c r="AS552" s="20">
        <v>-6336.1</v>
      </c>
      <c r="AT552" s="20">
        <v>-6557.86</v>
      </c>
      <c r="AU552" s="20">
        <v>-6475.28</v>
      </c>
      <c r="AV552" s="20">
        <v>-6341.57</v>
      </c>
      <c r="AW552" s="20">
        <v>-6254.58</v>
      </c>
      <c r="AX552" s="20">
        <v>-6308.94</v>
      </c>
      <c r="AY552" s="20">
        <v>-6069.78</v>
      </c>
      <c r="AZ552" s="20">
        <v>-5925.57</v>
      </c>
      <c r="BA552" s="20">
        <v>-5846.9</v>
      </c>
      <c r="BB552" s="20">
        <v>-5398.5</v>
      </c>
      <c r="BC552" s="20">
        <v>-5153.63</v>
      </c>
      <c r="BD552" s="20">
        <v>-4826.2299999999996</v>
      </c>
      <c r="BE552" s="20">
        <v>-5001.21</v>
      </c>
      <c r="BF552" s="66"/>
      <c r="BG552" s="22"/>
    </row>
    <row r="553" spans="1:59" x14ac:dyDescent="0.25">
      <c r="A553" s="23" t="s">
        <v>367</v>
      </c>
      <c r="B553" s="29" t="s">
        <v>368</v>
      </c>
      <c r="C553" s="25" t="s">
        <v>423</v>
      </c>
      <c r="D553" s="25" t="s">
        <v>343</v>
      </c>
      <c r="E553" s="25" t="s">
        <v>141</v>
      </c>
      <c r="F553" s="25" t="s">
        <v>361</v>
      </c>
      <c r="G553" s="19" t="s">
        <v>428</v>
      </c>
      <c r="H553" s="20">
        <v>-2051.0300000000002</v>
      </c>
      <c r="I553" s="20">
        <v>0</v>
      </c>
      <c r="J553" s="20">
        <v>0</v>
      </c>
      <c r="K553" s="20">
        <v>-1589.36</v>
      </c>
      <c r="L553" s="20">
        <v>-1694.49</v>
      </c>
      <c r="M553" s="20">
        <v>-1620.14</v>
      </c>
      <c r="N553" s="20">
        <v>-1652.82</v>
      </c>
      <c r="O553" s="20">
        <v>-1705.86</v>
      </c>
      <c r="P553" s="20">
        <v>-1615.18</v>
      </c>
      <c r="Q553" s="20">
        <v>-1584.97</v>
      </c>
      <c r="R553" s="20">
        <v>-1614.35</v>
      </c>
      <c r="S553" s="20">
        <v>-1638.23</v>
      </c>
      <c r="T553" s="20">
        <v>-1608.85</v>
      </c>
      <c r="U553" s="20">
        <v>-1965.85</v>
      </c>
      <c r="V553" s="20">
        <v>-1990.48</v>
      </c>
      <c r="W553" s="20">
        <v>-2017.25</v>
      </c>
      <c r="X553" s="20">
        <v>-1948.93</v>
      </c>
      <c r="Y553" s="20">
        <v>-1817.85</v>
      </c>
      <c r="Z553" s="20">
        <v>-1801.1</v>
      </c>
      <c r="AA553" s="20">
        <v>-1986.27</v>
      </c>
      <c r="AB553" s="20">
        <v>-1957.5</v>
      </c>
      <c r="AC553" s="20">
        <v>-2058.4</v>
      </c>
      <c r="AD553" s="20">
        <v>-2092.23</v>
      </c>
      <c r="AE553" s="20">
        <v>-2324.25</v>
      </c>
      <c r="AF553" s="20">
        <v>-2541.84</v>
      </c>
      <c r="AG553" s="20">
        <v>-2393.4</v>
      </c>
      <c r="AH553" s="20">
        <v>-2511.38</v>
      </c>
      <c r="AI553" s="20">
        <v>-2415.9899999999998</v>
      </c>
      <c r="AJ553" s="20">
        <v>-2322.7199999999998</v>
      </c>
      <c r="AK553" s="20">
        <v>-2550.13</v>
      </c>
      <c r="AL553" s="20">
        <v>-2575.37</v>
      </c>
      <c r="AM553" s="20">
        <v>-2671.07</v>
      </c>
      <c r="AN553" s="20">
        <v>-2708.11</v>
      </c>
      <c r="AO553" s="20">
        <v>-2561.4299999999998</v>
      </c>
      <c r="AP553" s="20">
        <v>-2662.83</v>
      </c>
      <c r="AQ553" s="20">
        <v>-2682.19</v>
      </c>
      <c r="AR553" s="20">
        <v>-2664.89</v>
      </c>
      <c r="AS553" s="20">
        <v>-3090.44</v>
      </c>
      <c r="AT553" s="20">
        <v>-3618.89</v>
      </c>
      <c r="AU553" s="20">
        <v>-3154.56</v>
      </c>
      <c r="AV553" s="20">
        <v>-3236.03</v>
      </c>
      <c r="AW553" s="20">
        <v>-3220.33</v>
      </c>
      <c r="AX553" s="20">
        <v>-2954.91</v>
      </c>
      <c r="AY553" s="20">
        <v>-3169.82</v>
      </c>
      <c r="AZ553" s="20">
        <v>-3256.06</v>
      </c>
      <c r="BA553" s="20">
        <v>-3284.06</v>
      </c>
      <c r="BB553" s="20">
        <v>-3277.3</v>
      </c>
      <c r="BC553" s="20">
        <v>-3207.72</v>
      </c>
      <c r="BD553" s="20">
        <v>-3101.71</v>
      </c>
      <c r="BE553" s="20">
        <v>-3433</v>
      </c>
      <c r="BF553" s="11"/>
      <c r="BG553" s="22"/>
    </row>
    <row r="554" spans="1:59" x14ac:dyDescent="0.25">
      <c r="A554" s="13" t="s">
        <v>429</v>
      </c>
      <c r="B554" s="33" t="s">
        <v>430</v>
      </c>
      <c r="C554" s="60"/>
      <c r="D554" s="60"/>
      <c r="E554" s="60"/>
      <c r="F554" s="60"/>
      <c r="G554" s="61"/>
      <c r="H554" s="20">
        <v>27769.07</v>
      </c>
      <c r="I554" s="20"/>
      <c r="J554" s="20"/>
      <c r="K554" s="20">
        <v>24907.41</v>
      </c>
      <c r="L554" s="20">
        <v>27495.84</v>
      </c>
      <c r="M554" s="20">
        <v>26812.61</v>
      </c>
      <c r="N554" s="20">
        <v>27034.959999999999</v>
      </c>
      <c r="O554" s="20">
        <v>26513.54</v>
      </c>
      <c r="P554" s="20">
        <v>26399.81</v>
      </c>
      <c r="Q554" s="20">
        <v>24808.84</v>
      </c>
      <c r="R554" s="20">
        <v>23813.95</v>
      </c>
      <c r="S554" s="20">
        <v>23620.71</v>
      </c>
      <c r="T554" s="20">
        <v>24889.27</v>
      </c>
      <c r="U554" s="20">
        <v>27269.29</v>
      </c>
      <c r="V554" s="20">
        <v>27178.69</v>
      </c>
      <c r="W554" s="20">
        <v>28499.13</v>
      </c>
      <c r="X554" s="20">
        <v>26894.02</v>
      </c>
      <c r="Y554" s="20">
        <v>26244.44</v>
      </c>
      <c r="Z554" s="20">
        <v>27154.51</v>
      </c>
      <c r="AA554" s="20">
        <v>28110.06</v>
      </c>
      <c r="AB554" s="20">
        <v>28491.13</v>
      </c>
      <c r="AC554" s="20">
        <v>30339.57</v>
      </c>
      <c r="AD554" s="20">
        <v>29843.16</v>
      </c>
      <c r="AE554" s="20">
        <v>30964.080000000002</v>
      </c>
      <c r="AF554" s="20">
        <v>33347.949999999997</v>
      </c>
      <c r="AG554" s="20">
        <v>32473.9</v>
      </c>
      <c r="AH554" s="20">
        <v>31678.52</v>
      </c>
      <c r="AI554" s="20">
        <v>31539.45</v>
      </c>
      <c r="AJ554" s="20">
        <v>31482.62</v>
      </c>
      <c r="AK554" s="20">
        <v>32926.089999999997</v>
      </c>
      <c r="AL554" s="20">
        <v>34336.14</v>
      </c>
      <c r="AM554" s="20">
        <v>35361.19</v>
      </c>
      <c r="AN554" s="20">
        <v>35485.379999999997</v>
      </c>
      <c r="AO554" s="20">
        <v>35601.910000000003</v>
      </c>
      <c r="AP554" s="20">
        <v>36489.269999999997</v>
      </c>
      <c r="AQ554" s="20">
        <v>36118.33</v>
      </c>
      <c r="AR554" s="20">
        <v>37530.629999999997</v>
      </c>
      <c r="AS554" s="20">
        <v>36270.65</v>
      </c>
      <c r="AT554" s="20">
        <v>38940.129999999997</v>
      </c>
      <c r="AU554" s="20">
        <v>35863.089999999997</v>
      </c>
      <c r="AV554" s="20">
        <v>36307.61</v>
      </c>
      <c r="AW554" s="20">
        <v>36200.69</v>
      </c>
      <c r="AX554" s="20">
        <v>34035.589999999997</v>
      </c>
      <c r="AY554" s="20">
        <v>34742.92</v>
      </c>
      <c r="AZ554" s="20">
        <v>35734.870000000003</v>
      </c>
      <c r="BA554" s="20">
        <v>37111.86</v>
      </c>
      <c r="BB554" s="20">
        <v>36977.26</v>
      </c>
      <c r="BC554" s="20">
        <v>35888.83</v>
      </c>
      <c r="BD554" s="20">
        <v>33722.85</v>
      </c>
      <c r="BE554" s="20">
        <v>37757.449999999997</v>
      </c>
      <c r="BF554" s="11"/>
      <c r="BG554" s="12"/>
    </row>
    <row r="555" spans="1:59" x14ac:dyDescent="0.25">
      <c r="A555" s="23" t="s">
        <v>313</v>
      </c>
      <c r="B555" s="29" t="s">
        <v>313</v>
      </c>
      <c r="C555" s="25" t="s">
        <v>431</v>
      </c>
      <c r="D555" s="25" t="s">
        <v>343</v>
      </c>
      <c r="E555" s="25" t="s">
        <v>85</v>
      </c>
      <c r="F555" s="25" t="s">
        <v>409</v>
      </c>
      <c r="G555" s="19" t="s">
        <v>410</v>
      </c>
      <c r="H555" s="20">
        <v>-1387.14</v>
      </c>
      <c r="I555" s="20"/>
      <c r="J555" s="20"/>
      <c r="K555" s="20">
        <v>-1177.1600000000001</v>
      </c>
      <c r="L555" s="20">
        <v>-1240.21</v>
      </c>
      <c r="M555" s="20">
        <v>-923.2</v>
      </c>
      <c r="N555" s="20">
        <v>-576.41999999999996</v>
      </c>
      <c r="O555" s="20">
        <v>-596.6</v>
      </c>
      <c r="P555" s="20">
        <v>-640.63</v>
      </c>
      <c r="Q555" s="20">
        <v>-578.85</v>
      </c>
      <c r="R555" s="20">
        <v>-629.70000000000005</v>
      </c>
      <c r="S555" s="20">
        <v>-609.25</v>
      </c>
      <c r="T555" s="20">
        <v>-938.24</v>
      </c>
      <c r="U555" s="20">
        <v>-795.17</v>
      </c>
      <c r="V555" s="20">
        <v>-695.05</v>
      </c>
      <c r="W555" s="20">
        <v>-149.44999999999999</v>
      </c>
      <c r="X555" s="20">
        <v>-65.31</v>
      </c>
      <c r="Y555" s="20">
        <v>-54.53</v>
      </c>
      <c r="Z555" s="20">
        <v>-44.73</v>
      </c>
      <c r="AA555" s="20">
        <v>-42.79</v>
      </c>
      <c r="AB555" s="20">
        <v>-44.17</v>
      </c>
      <c r="AC555" s="20">
        <v>-72.37</v>
      </c>
      <c r="AD555" s="20">
        <v>-72.319999999999993</v>
      </c>
      <c r="AE555" s="20">
        <v>-82.83</v>
      </c>
      <c r="AF555" s="20">
        <v>-65.239999999999995</v>
      </c>
      <c r="AG555" s="20">
        <v>-52.42</v>
      </c>
      <c r="AH555" s="20">
        <v>-51.78</v>
      </c>
      <c r="AI555" s="20">
        <v>-36.85</v>
      </c>
      <c r="AJ555" s="20">
        <v>-44.92</v>
      </c>
      <c r="AK555" s="20">
        <v>-44.21</v>
      </c>
      <c r="AL555" s="20">
        <v>-56.19</v>
      </c>
      <c r="AM555" s="20">
        <v>-86</v>
      </c>
      <c r="AN555" s="20">
        <v>-108.42</v>
      </c>
      <c r="AO555" s="20">
        <v>-155.63999999999999</v>
      </c>
      <c r="AP555" s="20">
        <v>-173.11</v>
      </c>
      <c r="AQ555" s="20">
        <v>-170.3</v>
      </c>
      <c r="AR555" s="20">
        <v>-182.57</v>
      </c>
      <c r="AS555" s="20">
        <v>-129.22</v>
      </c>
      <c r="AT555" s="20">
        <v>-125.06</v>
      </c>
      <c r="AU555" s="20">
        <v>-132.91</v>
      </c>
      <c r="AV555" s="20">
        <v>-113.49</v>
      </c>
      <c r="AW555" s="20">
        <v>-123.02</v>
      </c>
      <c r="AX555" s="20">
        <v>-75.62</v>
      </c>
      <c r="AY555" s="20">
        <v>-150.21</v>
      </c>
      <c r="AZ555" s="20">
        <v>-159.13</v>
      </c>
      <c r="BA555" s="20">
        <v>-157.88999999999999</v>
      </c>
      <c r="BB555" s="20">
        <v>-161.79</v>
      </c>
      <c r="BC555" s="20">
        <v>-158.4</v>
      </c>
      <c r="BD555" s="20">
        <v>-133.33000000000001</v>
      </c>
      <c r="BE555" s="20">
        <v>-143.41999999999999</v>
      </c>
      <c r="BF555" s="11"/>
      <c r="BG555" s="22"/>
    </row>
    <row r="556" spans="1:59" x14ac:dyDescent="0.25">
      <c r="A556" s="23" t="s">
        <v>315</v>
      </c>
      <c r="B556" s="29" t="s">
        <v>316</v>
      </c>
      <c r="C556" s="25" t="s">
        <v>431</v>
      </c>
      <c r="D556" s="25" t="s">
        <v>343</v>
      </c>
      <c r="E556" s="25" t="s">
        <v>99</v>
      </c>
      <c r="F556" s="25" t="s">
        <v>361</v>
      </c>
      <c r="G556" s="19" t="s">
        <v>411</v>
      </c>
      <c r="H556" s="20">
        <v>-748.15</v>
      </c>
      <c r="I556" s="20"/>
      <c r="J556" s="20"/>
      <c r="K556" s="20">
        <v>-448.86</v>
      </c>
      <c r="L556" s="20">
        <v>-474.47</v>
      </c>
      <c r="M556" s="20">
        <v>-445.49</v>
      </c>
      <c r="N556" s="20">
        <v>-480.74</v>
      </c>
      <c r="O556" s="20">
        <v>-386.08</v>
      </c>
      <c r="P556" s="20">
        <v>-309.2</v>
      </c>
      <c r="Q556" s="20">
        <v>-267.08999999999997</v>
      </c>
      <c r="R556" s="20">
        <v>-242.77</v>
      </c>
      <c r="S556" s="20">
        <v>-248.68</v>
      </c>
      <c r="T556" s="20">
        <v>-229.33</v>
      </c>
      <c r="U556" s="20">
        <v>-359.95</v>
      </c>
      <c r="V556" s="20">
        <v>-245.5</v>
      </c>
      <c r="W556" s="20">
        <v>-183.18</v>
      </c>
      <c r="X556" s="20">
        <v>-160.76</v>
      </c>
      <c r="Y556" s="20">
        <v>-125.42</v>
      </c>
      <c r="Z556" s="20">
        <v>-163.59</v>
      </c>
      <c r="AA556" s="20">
        <v>-53.18</v>
      </c>
      <c r="AB556" s="20">
        <v>-57.89</v>
      </c>
      <c r="AC556" s="20">
        <v>-60.69</v>
      </c>
      <c r="AD556" s="20">
        <v>-47.1</v>
      </c>
      <c r="AE556" s="20">
        <v>-36.06</v>
      </c>
      <c r="AF556" s="20">
        <v>-30.37</v>
      </c>
      <c r="AG556" s="20">
        <v>-32.85</v>
      </c>
      <c r="AH556" s="20">
        <v>-22.11</v>
      </c>
      <c r="AI556" s="20">
        <v>-11.7</v>
      </c>
      <c r="AJ556" s="20">
        <v>-10.78</v>
      </c>
      <c r="AK556" s="20">
        <v>-12.92</v>
      </c>
      <c r="AL556" s="20">
        <v>-12.33</v>
      </c>
      <c r="AM556" s="20">
        <v>-15.48</v>
      </c>
      <c r="AN556" s="20">
        <v>-23.64</v>
      </c>
      <c r="AO556" s="20">
        <v>-33.68</v>
      </c>
      <c r="AP556" s="20">
        <v>-18.97</v>
      </c>
      <c r="AQ556" s="20">
        <v>-4.79</v>
      </c>
      <c r="AR556" s="20">
        <v>-4.05</v>
      </c>
      <c r="AS556" s="20">
        <v>-6.25</v>
      </c>
      <c r="AT556" s="20">
        <v>-3.6</v>
      </c>
      <c r="AU556" s="20">
        <v>-1.55</v>
      </c>
      <c r="AV556" s="20">
        <v>-0.11</v>
      </c>
      <c r="AW556" s="20">
        <v>-3.08</v>
      </c>
      <c r="AX556" s="20">
        <v>-1.1599999999999999</v>
      </c>
      <c r="AY556" s="20">
        <v>-1.47</v>
      </c>
      <c r="AZ556" s="20">
        <v>-0.43</v>
      </c>
      <c r="BA556" s="20">
        <v>0</v>
      </c>
      <c r="BB556" s="20">
        <v>-16.88</v>
      </c>
      <c r="BC556" s="20">
        <v>-11.28</v>
      </c>
      <c r="BD556" s="20">
        <v>-1.66</v>
      </c>
      <c r="BE556" s="20">
        <v>-3.31</v>
      </c>
      <c r="BF556" s="11"/>
      <c r="BG556" s="22"/>
    </row>
    <row r="557" spans="1:59" x14ac:dyDescent="0.25">
      <c r="A557" s="23" t="s">
        <v>309</v>
      </c>
      <c r="B557" s="29" t="s">
        <v>310</v>
      </c>
      <c r="C557" s="25" t="s">
        <v>431</v>
      </c>
      <c r="D557" s="25" t="s">
        <v>343</v>
      </c>
      <c r="E557" s="25" t="s">
        <v>104</v>
      </c>
      <c r="F557" s="25" t="s">
        <v>432</v>
      </c>
      <c r="G557" s="19" t="s">
        <v>433</v>
      </c>
      <c r="H557" s="20">
        <v>-7694.47</v>
      </c>
      <c r="I557" s="20"/>
      <c r="J557" s="20"/>
      <c r="K557" s="20">
        <v>-6863.97</v>
      </c>
      <c r="L557" s="20">
        <v>-7821.49</v>
      </c>
      <c r="M557" s="20">
        <v>-7140.91</v>
      </c>
      <c r="N557" s="20">
        <v>-7013.02</v>
      </c>
      <c r="O557" s="20">
        <v>-6373.66</v>
      </c>
      <c r="P557" s="20">
        <v>-6668.25</v>
      </c>
      <c r="Q557" s="20">
        <v>-5752.36</v>
      </c>
      <c r="R557" s="20">
        <v>-4458.03</v>
      </c>
      <c r="S557" s="20">
        <v>-4547.88</v>
      </c>
      <c r="T557" s="20">
        <v>-4422.1899999999996</v>
      </c>
      <c r="U557" s="20">
        <v>-4656</v>
      </c>
      <c r="V557" s="20">
        <v>-4464.21</v>
      </c>
      <c r="W557" s="20">
        <v>-4819.6099999999997</v>
      </c>
      <c r="X557" s="20">
        <v>-3749.4</v>
      </c>
      <c r="Y557" s="20">
        <v>-3458.44</v>
      </c>
      <c r="Z557" s="20">
        <v>-3499.97</v>
      </c>
      <c r="AA557" s="20">
        <v>-2695.72</v>
      </c>
      <c r="AB557" s="20">
        <v>-2538.06</v>
      </c>
      <c r="AC557" s="20">
        <v>-2895.91</v>
      </c>
      <c r="AD557" s="20">
        <v>-2175.86</v>
      </c>
      <c r="AE557" s="20">
        <v>-1887.92</v>
      </c>
      <c r="AF557" s="20">
        <v>-1876.23</v>
      </c>
      <c r="AG557" s="20">
        <v>-2021.6</v>
      </c>
      <c r="AH557" s="20">
        <v>-1634.68</v>
      </c>
      <c r="AI557" s="20">
        <v>-1406.21</v>
      </c>
      <c r="AJ557" s="20">
        <v>-1471.92</v>
      </c>
      <c r="AK557" s="20">
        <v>-1408.52</v>
      </c>
      <c r="AL557" s="20">
        <v>-1224.02</v>
      </c>
      <c r="AM557" s="20">
        <v>-1428.77</v>
      </c>
      <c r="AN557" s="20">
        <v>-1512.01</v>
      </c>
      <c r="AO557" s="20">
        <v>-1220.6300000000001</v>
      </c>
      <c r="AP557" s="20">
        <v>-957.02</v>
      </c>
      <c r="AQ557" s="20">
        <v>-779.58</v>
      </c>
      <c r="AR557" s="20">
        <v>-1029.83</v>
      </c>
      <c r="AS557" s="20">
        <v>-824.37</v>
      </c>
      <c r="AT557" s="20">
        <v>-1000.02</v>
      </c>
      <c r="AU557" s="20">
        <v>-663.8</v>
      </c>
      <c r="AV557" s="20">
        <v>-762.93</v>
      </c>
      <c r="AW557" s="20">
        <v>-689.15</v>
      </c>
      <c r="AX557" s="20">
        <v>-608.64</v>
      </c>
      <c r="AY557" s="20">
        <v>-659.56</v>
      </c>
      <c r="AZ557" s="20">
        <v>-662.62</v>
      </c>
      <c r="BA557" s="20">
        <v>-465.99</v>
      </c>
      <c r="BB557" s="20">
        <v>-593.75</v>
      </c>
      <c r="BC557" s="20">
        <v>-190.04</v>
      </c>
      <c r="BD557" s="20">
        <v>-319.77</v>
      </c>
      <c r="BE557" s="20">
        <v>-159.83000000000001</v>
      </c>
      <c r="BF557" s="11"/>
      <c r="BG557" s="22"/>
    </row>
    <row r="558" spans="1:59" x14ac:dyDescent="0.25">
      <c r="A558" s="23" t="s">
        <v>317</v>
      </c>
      <c r="B558" s="29" t="s">
        <v>318</v>
      </c>
      <c r="C558" s="25" t="s">
        <v>431</v>
      </c>
      <c r="D558" s="25" t="s">
        <v>343</v>
      </c>
      <c r="E558" s="25" t="s">
        <v>107</v>
      </c>
      <c r="F558" s="25" t="s">
        <v>361</v>
      </c>
      <c r="G558" s="19" t="s">
        <v>414</v>
      </c>
      <c r="H558" s="20">
        <v>-4862.7700000000004</v>
      </c>
      <c r="I558" s="20"/>
      <c r="J558" s="20"/>
      <c r="K558" s="20">
        <v>-3580.45</v>
      </c>
      <c r="L558" s="20">
        <v>-4318.4399999999996</v>
      </c>
      <c r="M558" s="20">
        <v>-4214.09</v>
      </c>
      <c r="N558" s="20">
        <v>-3890.45</v>
      </c>
      <c r="O558" s="20">
        <v>-3519.36</v>
      </c>
      <c r="P558" s="20">
        <v>-3430.9</v>
      </c>
      <c r="Q558" s="20">
        <v>-2885.33</v>
      </c>
      <c r="R558" s="20">
        <v>-2814.88</v>
      </c>
      <c r="S558" s="20">
        <v>-2258.27</v>
      </c>
      <c r="T558" s="20">
        <v>-2493.5</v>
      </c>
      <c r="U558" s="20">
        <v>-2124.71</v>
      </c>
      <c r="V558" s="20">
        <v>-1544.87</v>
      </c>
      <c r="W558" s="20">
        <v>-1185.28</v>
      </c>
      <c r="X558" s="20">
        <v>-719.77</v>
      </c>
      <c r="Y558" s="20">
        <v>-443.02</v>
      </c>
      <c r="Z558" s="20">
        <v>-309.29000000000002</v>
      </c>
      <c r="AA558" s="20">
        <v>-252.22</v>
      </c>
      <c r="AB558" s="20">
        <v>-180.51</v>
      </c>
      <c r="AC558" s="20">
        <v>-190.43</v>
      </c>
      <c r="AD558" s="20">
        <v>-331.92</v>
      </c>
      <c r="AE558" s="20">
        <v>-321.33999999999997</v>
      </c>
      <c r="AF558" s="20">
        <v>-424.78</v>
      </c>
      <c r="AG558" s="20">
        <v>-532.57000000000005</v>
      </c>
      <c r="AH558" s="20">
        <v>-195.03</v>
      </c>
      <c r="AI558" s="20">
        <v>-249.53</v>
      </c>
      <c r="AJ558" s="20">
        <v>-216.34</v>
      </c>
      <c r="AK558" s="20">
        <v>-89.11</v>
      </c>
      <c r="AL558" s="20">
        <v>-208.51</v>
      </c>
      <c r="AM558" s="20">
        <v>-99.29</v>
      </c>
      <c r="AN558" s="20">
        <v>-76.400000000000006</v>
      </c>
      <c r="AO558" s="20">
        <v>-86.83</v>
      </c>
      <c r="AP558" s="20">
        <v>-115.34</v>
      </c>
      <c r="AQ558" s="20">
        <v>-225.73</v>
      </c>
      <c r="AR558" s="20">
        <v>-89.77</v>
      </c>
      <c r="AS558" s="20">
        <v>-21.46</v>
      </c>
      <c r="AT558" s="20">
        <v>-30.16</v>
      </c>
      <c r="AU558" s="20">
        <v>-10.98</v>
      </c>
      <c r="AV558" s="20">
        <v>-57.87</v>
      </c>
      <c r="AW558" s="20">
        <v>-27.26</v>
      </c>
      <c r="AX558" s="20">
        <v>-60.49</v>
      </c>
      <c r="AY558" s="20">
        <v>-8.57</v>
      </c>
      <c r="AZ558" s="20">
        <v>-7.46</v>
      </c>
      <c r="BA558" s="20">
        <v>-12.84</v>
      </c>
      <c r="BB558" s="20">
        <v>-12.38</v>
      </c>
      <c r="BC558" s="20">
        <v>-18.579999999999998</v>
      </c>
      <c r="BD558" s="20">
        <v>-13.36</v>
      </c>
      <c r="BE558" s="20">
        <v>-20.07</v>
      </c>
      <c r="BF558" s="11"/>
      <c r="BG558" s="22"/>
    </row>
    <row r="559" spans="1:59" x14ac:dyDescent="0.25">
      <c r="A559" s="23" t="s">
        <v>383</v>
      </c>
      <c r="B559" s="29" t="s">
        <v>384</v>
      </c>
      <c r="C559" s="25" t="s">
        <v>431</v>
      </c>
      <c r="D559" s="25" t="s">
        <v>343</v>
      </c>
      <c r="E559" s="25" t="s">
        <v>22</v>
      </c>
      <c r="F559" s="25" t="s">
        <v>361</v>
      </c>
      <c r="G559" s="19" t="s">
        <v>414</v>
      </c>
      <c r="H559" s="20">
        <v>0</v>
      </c>
      <c r="I559" s="20"/>
      <c r="J559" s="20"/>
      <c r="K559" s="20">
        <v>0</v>
      </c>
      <c r="L559" s="20">
        <v>0</v>
      </c>
      <c r="M559" s="20">
        <v>0</v>
      </c>
      <c r="N559" s="20">
        <v>0</v>
      </c>
      <c r="O559" s="20">
        <v>0</v>
      </c>
      <c r="P559" s="20">
        <v>0</v>
      </c>
      <c r="Q559" s="20">
        <v>0</v>
      </c>
      <c r="R559" s="20">
        <v>0</v>
      </c>
      <c r="S559" s="20">
        <v>0</v>
      </c>
      <c r="T559" s="20">
        <v>0</v>
      </c>
      <c r="U559" s="20">
        <v>0</v>
      </c>
      <c r="V559" s="20">
        <v>0</v>
      </c>
      <c r="W559" s="20">
        <v>0</v>
      </c>
      <c r="X559" s="20">
        <v>0</v>
      </c>
      <c r="Y559" s="20">
        <v>0</v>
      </c>
      <c r="Z559" s="20">
        <v>0</v>
      </c>
      <c r="AA559" s="20">
        <v>0</v>
      </c>
      <c r="AB559" s="20">
        <v>0</v>
      </c>
      <c r="AC559" s="20">
        <v>0</v>
      </c>
      <c r="AD559" s="20">
        <v>-145.78</v>
      </c>
      <c r="AE559" s="20">
        <v>-165.36</v>
      </c>
      <c r="AF559" s="20">
        <v>-0.74</v>
      </c>
      <c r="AG559" s="20">
        <v>-1.36</v>
      </c>
      <c r="AH559" s="20">
        <v>-0.54</v>
      </c>
      <c r="AI559" s="20">
        <v>0</v>
      </c>
      <c r="AJ559" s="20">
        <v>-0.18</v>
      </c>
      <c r="AK559" s="20">
        <v>-0.01</v>
      </c>
      <c r="AL559" s="20">
        <v>0</v>
      </c>
      <c r="AM559" s="20">
        <v>0</v>
      </c>
      <c r="AN559" s="20">
        <v>0</v>
      </c>
      <c r="AO559" s="20">
        <v>0</v>
      </c>
      <c r="AP559" s="20">
        <v>0</v>
      </c>
      <c r="AQ559" s="20">
        <v>0</v>
      </c>
      <c r="AR559" s="20">
        <v>0</v>
      </c>
      <c r="AS559" s="20">
        <v>0</v>
      </c>
      <c r="AT559" s="20">
        <v>-0.02</v>
      </c>
      <c r="AU559" s="20">
        <v>-0.03</v>
      </c>
      <c r="AV559" s="20">
        <v>-0.04</v>
      </c>
      <c r="AW559" s="20">
        <v>-0.02</v>
      </c>
      <c r="AX559" s="20">
        <v>-0.09</v>
      </c>
      <c r="AY559" s="20">
        <v>-0.06</v>
      </c>
      <c r="AZ559" s="20">
        <v>-0.02</v>
      </c>
      <c r="BA559" s="20">
        <v>0</v>
      </c>
      <c r="BB559" s="20">
        <v>-0.02</v>
      </c>
      <c r="BC559" s="20">
        <v>-0.01</v>
      </c>
      <c r="BD559" s="20">
        <v>-0.01</v>
      </c>
      <c r="BE559" s="20">
        <v>-0.01</v>
      </c>
      <c r="BF559" s="11"/>
      <c r="BG559" s="22"/>
    </row>
    <row r="560" spans="1:59" x14ac:dyDescent="0.25">
      <c r="A560" s="23" t="s">
        <v>348</v>
      </c>
      <c r="B560" s="29" t="s">
        <v>349</v>
      </c>
      <c r="C560" s="25" t="s">
        <v>431</v>
      </c>
      <c r="D560" s="25" t="s">
        <v>343</v>
      </c>
      <c r="E560" s="25" t="s">
        <v>110</v>
      </c>
      <c r="F560" s="25" t="s">
        <v>361</v>
      </c>
      <c r="G560" s="19" t="s">
        <v>415</v>
      </c>
      <c r="H560" s="20">
        <v>0</v>
      </c>
      <c r="I560" s="20"/>
      <c r="J560" s="20"/>
      <c r="K560" s="20">
        <v>0</v>
      </c>
      <c r="L560" s="20">
        <v>0</v>
      </c>
      <c r="M560" s="20">
        <v>0</v>
      </c>
      <c r="N560" s="20">
        <v>0</v>
      </c>
      <c r="O560" s="20">
        <v>0</v>
      </c>
      <c r="P560" s="20">
        <v>0</v>
      </c>
      <c r="Q560" s="20">
        <v>0</v>
      </c>
      <c r="R560" s="20">
        <v>-25.38</v>
      </c>
      <c r="S560" s="20">
        <v>-14.09</v>
      </c>
      <c r="T560" s="20">
        <v>-19.82</v>
      </c>
      <c r="U560" s="20">
        <v>-44.04</v>
      </c>
      <c r="V560" s="20">
        <v>-8.91</v>
      </c>
      <c r="W560" s="20">
        <v>-79.02</v>
      </c>
      <c r="X560" s="20">
        <v>-74.19</v>
      </c>
      <c r="Y560" s="20">
        <v>-15.61</v>
      </c>
      <c r="Z560" s="20">
        <v>-18.399999999999999</v>
      </c>
      <c r="AA560" s="20">
        <v>-26.44</v>
      </c>
      <c r="AB560" s="20">
        <v>-25.25</v>
      </c>
      <c r="AC560" s="20">
        <v>-30.98</v>
      </c>
      <c r="AD560" s="20">
        <v>-28.07</v>
      </c>
      <c r="AE560" s="20">
        <v>-20.48</v>
      </c>
      <c r="AF560" s="20">
        <v>-26.62</v>
      </c>
      <c r="AG560" s="20">
        <v>-33.29</v>
      </c>
      <c r="AH560" s="20">
        <v>-21.68</v>
      </c>
      <c r="AI560" s="20">
        <v>-12.81</v>
      </c>
      <c r="AJ560" s="20">
        <v>-3.74</v>
      </c>
      <c r="AK560" s="20">
        <v>-3.74</v>
      </c>
      <c r="AL560" s="20">
        <v>-1.7</v>
      </c>
      <c r="AM560" s="20">
        <v>-3.06</v>
      </c>
      <c r="AN560" s="20">
        <v>0</v>
      </c>
      <c r="AO560" s="20">
        <v>-21.85</v>
      </c>
      <c r="AP560" s="20">
        <v>-2.83</v>
      </c>
      <c r="AQ560" s="20">
        <v>-12.76</v>
      </c>
      <c r="AR560" s="20">
        <v>-23.99</v>
      </c>
      <c r="AS560" s="20">
        <v>-0.03</v>
      </c>
      <c r="AT560" s="20">
        <v>-0.21</v>
      </c>
      <c r="AU560" s="20">
        <v>-0.17</v>
      </c>
      <c r="AV560" s="20">
        <v>0</v>
      </c>
      <c r="AW560" s="20">
        <v>0</v>
      </c>
      <c r="AX560" s="20">
        <v>-1.52</v>
      </c>
      <c r="AY560" s="20">
        <v>-1.29</v>
      </c>
      <c r="AZ560" s="20">
        <v>-1.28</v>
      </c>
      <c r="BA560" s="20">
        <v>-2.2599999999999998</v>
      </c>
      <c r="BB560" s="20">
        <v>-5.29</v>
      </c>
      <c r="BC560" s="20">
        <v>0</v>
      </c>
      <c r="BD560" s="20">
        <v>0</v>
      </c>
      <c r="BE560" s="20">
        <v>0</v>
      </c>
      <c r="BF560" s="11"/>
      <c r="BG560" s="22"/>
    </row>
    <row r="561" spans="1:59" x14ac:dyDescent="0.25">
      <c r="A561" s="23" t="s">
        <v>319</v>
      </c>
      <c r="B561" s="29" t="s">
        <v>320</v>
      </c>
      <c r="C561" s="25" t="s">
        <v>431</v>
      </c>
      <c r="D561" s="25" t="s">
        <v>343</v>
      </c>
      <c r="E561" s="25" t="s">
        <v>25</v>
      </c>
      <c r="F561" s="25" t="s">
        <v>419</v>
      </c>
      <c r="G561" s="19" t="s">
        <v>434</v>
      </c>
      <c r="H561" s="20">
        <v>0</v>
      </c>
      <c r="I561" s="20"/>
      <c r="J561" s="20"/>
      <c r="K561" s="20">
        <v>0</v>
      </c>
      <c r="L561" s="20">
        <v>0</v>
      </c>
      <c r="M561" s="20">
        <v>0</v>
      </c>
      <c r="N561" s="20">
        <v>0</v>
      </c>
      <c r="O561" s="20">
        <v>0</v>
      </c>
      <c r="P561" s="20">
        <v>0</v>
      </c>
      <c r="Q561" s="20">
        <v>0</v>
      </c>
      <c r="R561" s="20">
        <v>0</v>
      </c>
      <c r="S561" s="20">
        <v>-13.57</v>
      </c>
      <c r="T561" s="20">
        <v>-19.32</v>
      </c>
      <c r="U561" s="20">
        <v>-1068.95</v>
      </c>
      <c r="V561" s="20">
        <v>-1256.7</v>
      </c>
      <c r="W561" s="20">
        <v>-1789.61</v>
      </c>
      <c r="X561" s="20">
        <v>-1911.73</v>
      </c>
      <c r="Y561" s="20">
        <v>-1932.59</v>
      </c>
      <c r="Z561" s="20">
        <v>-2354.5300000000002</v>
      </c>
      <c r="AA561" s="20">
        <v>-2619.81</v>
      </c>
      <c r="AB561" s="20">
        <v>-2820.55</v>
      </c>
      <c r="AC561" s="20">
        <v>-3418.91</v>
      </c>
      <c r="AD561" s="20">
        <v>-2742.4</v>
      </c>
      <c r="AE561" s="20">
        <v>-3229.26</v>
      </c>
      <c r="AF561" s="20">
        <v>-4300.82</v>
      </c>
      <c r="AG561" s="20">
        <v>-3520.47</v>
      </c>
      <c r="AH561" s="20">
        <v>-3248.31</v>
      </c>
      <c r="AI561" s="20">
        <v>-2830.88</v>
      </c>
      <c r="AJ561" s="20">
        <v>-2767.61</v>
      </c>
      <c r="AK561" s="20">
        <v>-3018.13</v>
      </c>
      <c r="AL561" s="20">
        <v>-3175.03</v>
      </c>
      <c r="AM561" s="20">
        <v>-3843.56</v>
      </c>
      <c r="AN561" s="20">
        <v>-3833.33</v>
      </c>
      <c r="AO561" s="20">
        <v>-4056.97</v>
      </c>
      <c r="AP561" s="20">
        <v>-4479.34</v>
      </c>
      <c r="AQ561" s="20">
        <v>-4238.45</v>
      </c>
      <c r="AR561" s="20">
        <v>-4681.91</v>
      </c>
      <c r="AS561" s="20">
        <v>-4367.93</v>
      </c>
      <c r="AT561" s="20">
        <v>-4323.47</v>
      </c>
      <c r="AU561" s="20">
        <v>-3384.49</v>
      </c>
      <c r="AV561" s="20">
        <v>-3735.92</v>
      </c>
      <c r="AW561" s="20">
        <v>-3892.97</v>
      </c>
      <c r="AX561" s="20">
        <v>-2848.12</v>
      </c>
      <c r="AY561" s="20">
        <v>-3247.73</v>
      </c>
      <c r="AZ561" s="20">
        <v>-3250.94</v>
      </c>
      <c r="BA561" s="20">
        <v>-3420.61</v>
      </c>
      <c r="BB561" s="20">
        <v>-3152.29</v>
      </c>
      <c r="BC561" s="20">
        <v>-3345.66</v>
      </c>
      <c r="BD561" s="20">
        <v>-3065.58</v>
      </c>
      <c r="BE561" s="20">
        <v>-3806.24</v>
      </c>
      <c r="BF561" s="11"/>
      <c r="BG561" s="22"/>
    </row>
    <row r="562" spans="1:59" x14ac:dyDescent="0.25">
      <c r="A562" s="23" t="s">
        <v>356</v>
      </c>
      <c r="B562" s="29" t="s">
        <v>357</v>
      </c>
      <c r="C562" s="25" t="s">
        <v>431</v>
      </c>
      <c r="D562" s="25" t="s">
        <v>343</v>
      </c>
      <c r="E562" s="25" t="s">
        <v>43</v>
      </c>
      <c r="F562" s="25" t="s">
        <v>361</v>
      </c>
      <c r="G562" s="19" t="s">
        <v>415</v>
      </c>
      <c r="H562" s="20">
        <v>0</v>
      </c>
      <c r="I562" s="20"/>
      <c r="J562" s="20"/>
      <c r="K562" s="20">
        <v>0</v>
      </c>
      <c r="L562" s="20">
        <v>0</v>
      </c>
      <c r="M562" s="20">
        <v>0</v>
      </c>
      <c r="N562" s="20">
        <v>0</v>
      </c>
      <c r="O562" s="20">
        <v>0</v>
      </c>
      <c r="P562" s="20">
        <v>0</v>
      </c>
      <c r="Q562" s="20">
        <v>0</v>
      </c>
      <c r="R562" s="20">
        <v>0</v>
      </c>
      <c r="S562" s="20">
        <v>0</v>
      </c>
      <c r="T562" s="20">
        <v>0</v>
      </c>
      <c r="U562" s="20">
        <v>0</v>
      </c>
      <c r="V562" s="20">
        <v>0</v>
      </c>
      <c r="W562" s="20">
        <v>0</v>
      </c>
      <c r="X562" s="20">
        <v>0</v>
      </c>
      <c r="Y562" s="20">
        <v>0</v>
      </c>
      <c r="Z562" s="20">
        <v>0</v>
      </c>
      <c r="AA562" s="20">
        <v>0</v>
      </c>
      <c r="AB562" s="20">
        <v>0</v>
      </c>
      <c r="AC562" s="20">
        <v>0</v>
      </c>
      <c r="AD562" s="20">
        <v>0</v>
      </c>
      <c r="AE562" s="20">
        <v>0</v>
      </c>
      <c r="AF562" s="20">
        <v>0</v>
      </c>
      <c r="AG562" s="20">
        <v>0</v>
      </c>
      <c r="AH562" s="20">
        <v>0</v>
      </c>
      <c r="AI562" s="20">
        <v>-0.16</v>
      </c>
      <c r="AJ562" s="20">
        <v>0</v>
      </c>
      <c r="AK562" s="20">
        <v>0</v>
      </c>
      <c r="AL562" s="20">
        <v>-0.85</v>
      </c>
      <c r="AM562" s="20">
        <v>0</v>
      </c>
      <c r="AN562" s="20">
        <v>-0.26</v>
      </c>
      <c r="AO562" s="20">
        <v>0</v>
      </c>
      <c r="AP562" s="20">
        <v>0</v>
      </c>
      <c r="AQ562" s="20">
        <v>-0.38</v>
      </c>
      <c r="AR562" s="20">
        <v>0</v>
      </c>
      <c r="AS562" s="20">
        <v>0</v>
      </c>
      <c r="AT562" s="20">
        <v>-7.0000000000000007E-2</v>
      </c>
      <c r="AU562" s="20">
        <v>-0.03</v>
      </c>
      <c r="AV562" s="20">
        <v>-0.33</v>
      </c>
      <c r="AW562" s="20">
        <v>-0.32</v>
      </c>
      <c r="AX562" s="20">
        <v>-13.77</v>
      </c>
      <c r="AY562" s="20">
        <v>-0.01</v>
      </c>
      <c r="AZ562" s="20">
        <v>-0.27</v>
      </c>
      <c r="BA562" s="20">
        <v>-10.039999999999999</v>
      </c>
      <c r="BB562" s="20">
        <v>-17.64</v>
      </c>
      <c r="BC562" s="20">
        <v>-0.28999999999999998</v>
      </c>
      <c r="BD562" s="20">
        <v>-0.25</v>
      </c>
      <c r="BE562" s="20">
        <v>0</v>
      </c>
      <c r="BF562" s="11"/>
      <c r="BG562" s="22"/>
    </row>
    <row r="563" spans="1:59" x14ac:dyDescent="0.25">
      <c r="A563" s="23" t="s">
        <v>358</v>
      </c>
      <c r="B563" s="29" t="s">
        <v>359</v>
      </c>
      <c r="C563" s="25" t="s">
        <v>431</v>
      </c>
      <c r="D563" s="25" t="s">
        <v>343</v>
      </c>
      <c r="E563" s="25" t="s">
        <v>52</v>
      </c>
      <c r="F563" s="25" t="s">
        <v>361</v>
      </c>
      <c r="G563" s="19" t="s">
        <v>415</v>
      </c>
      <c r="H563" s="20">
        <v>0</v>
      </c>
      <c r="I563" s="20"/>
      <c r="J563" s="20"/>
      <c r="K563" s="20">
        <v>0</v>
      </c>
      <c r="L563" s="20">
        <v>0</v>
      </c>
      <c r="M563" s="20">
        <v>0</v>
      </c>
      <c r="N563" s="20">
        <v>0</v>
      </c>
      <c r="O563" s="20">
        <v>0</v>
      </c>
      <c r="P563" s="20">
        <v>0</v>
      </c>
      <c r="Q563" s="20">
        <v>0</v>
      </c>
      <c r="R563" s="20">
        <v>0</v>
      </c>
      <c r="S563" s="20">
        <v>0</v>
      </c>
      <c r="T563" s="20">
        <v>0</v>
      </c>
      <c r="U563" s="20">
        <v>0</v>
      </c>
      <c r="V563" s="20">
        <v>0</v>
      </c>
      <c r="W563" s="20">
        <v>0</v>
      </c>
      <c r="X563" s="20">
        <v>0</v>
      </c>
      <c r="Y563" s="20">
        <v>0</v>
      </c>
      <c r="Z563" s="20">
        <v>0</v>
      </c>
      <c r="AA563" s="20">
        <v>0</v>
      </c>
      <c r="AB563" s="20">
        <v>0</v>
      </c>
      <c r="AC563" s="20">
        <v>0</v>
      </c>
      <c r="AD563" s="20">
        <v>0</v>
      </c>
      <c r="AE563" s="20">
        <v>0</v>
      </c>
      <c r="AF563" s="20">
        <v>0</v>
      </c>
      <c r="AG563" s="20">
        <v>0</v>
      </c>
      <c r="AH563" s="20">
        <v>-0.63</v>
      </c>
      <c r="AI563" s="20">
        <v>-4.97</v>
      </c>
      <c r="AJ563" s="20">
        <v>-3.99</v>
      </c>
      <c r="AK563" s="20">
        <v>-5.86</v>
      </c>
      <c r="AL563" s="20">
        <v>-4.91</v>
      </c>
      <c r="AM563" s="20">
        <v>-6.71</v>
      </c>
      <c r="AN563" s="20">
        <v>0</v>
      </c>
      <c r="AO563" s="20">
        <v>0</v>
      </c>
      <c r="AP563" s="20">
        <v>0</v>
      </c>
      <c r="AQ563" s="20">
        <v>-0.02</v>
      </c>
      <c r="AR563" s="20">
        <v>0</v>
      </c>
      <c r="AS563" s="20">
        <v>-0.05</v>
      </c>
      <c r="AT563" s="20">
        <v>-0.92</v>
      </c>
      <c r="AU563" s="20">
        <v>-0.77</v>
      </c>
      <c r="AV563" s="20">
        <v>-8.2100000000000009</v>
      </c>
      <c r="AW563" s="20">
        <v>-1.53</v>
      </c>
      <c r="AX563" s="20">
        <v>-9.23</v>
      </c>
      <c r="AY563" s="20">
        <v>-0.71</v>
      </c>
      <c r="AZ563" s="20">
        <v>-43.7</v>
      </c>
      <c r="BA563" s="20">
        <v>-81.96</v>
      </c>
      <c r="BB563" s="20">
        <v>-249.05</v>
      </c>
      <c r="BC563" s="20">
        <v>-22.88</v>
      </c>
      <c r="BD563" s="20">
        <v>-21.41</v>
      </c>
      <c r="BE563" s="20">
        <v>-16.23</v>
      </c>
      <c r="BF563" s="11"/>
      <c r="BG563" s="22"/>
    </row>
    <row r="564" spans="1:59" x14ac:dyDescent="0.25">
      <c r="A564" s="23" t="s">
        <v>360</v>
      </c>
      <c r="B564" s="29" t="s">
        <v>360</v>
      </c>
      <c r="C564" s="25" t="s">
        <v>431</v>
      </c>
      <c r="D564" s="25" t="s">
        <v>343</v>
      </c>
      <c r="E564" s="25" t="s">
        <v>54</v>
      </c>
      <c r="F564" s="25" t="s">
        <v>361</v>
      </c>
      <c r="G564" s="19" t="s">
        <v>411</v>
      </c>
      <c r="H564" s="20">
        <v>-92.55</v>
      </c>
      <c r="I564" s="20"/>
      <c r="J564" s="20"/>
      <c r="K564" s="20">
        <v>-92.55</v>
      </c>
      <c r="L564" s="20">
        <v>-102.55</v>
      </c>
      <c r="M564" s="20">
        <v>-112.55</v>
      </c>
      <c r="N564" s="20">
        <v>-112.55</v>
      </c>
      <c r="O564" s="20">
        <v>-112.55</v>
      </c>
      <c r="P564" s="20">
        <v>-122.55</v>
      </c>
      <c r="Q564" s="20">
        <v>-132.55000000000001</v>
      </c>
      <c r="R564" s="20">
        <v>-142.55000000000001</v>
      </c>
      <c r="S564" s="20">
        <v>-142.55000000000001</v>
      </c>
      <c r="T564" s="20">
        <v>-154.27000000000001</v>
      </c>
      <c r="U564" s="20">
        <v>-165.98</v>
      </c>
      <c r="V564" s="20">
        <v>-180.98</v>
      </c>
      <c r="W564" s="20">
        <v>-180.98</v>
      </c>
      <c r="X564" s="20">
        <v>-171.98</v>
      </c>
      <c r="Y564" s="20">
        <v>-161</v>
      </c>
      <c r="Z564" s="20">
        <v>-199.61</v>
      </c>
      <c r="AA564" s="20">
        <v>-213</v>
      </c>
      <c r="AB564" s="20">
        <v>-132</v>
      </c>
      <c r="AC564" s="20">
        <v>-114</v>
      </c>
      <c r="AD564" s="20">
        <v>-112.89</v>
      </c>
      <c r="AE564" s="20">
        <v>-166.85</v>
      </c>
      <c r="AF564" s="20">
        <v>-173.03</v>
      </c>
      <c r="AG564" s="20">
        <v>-271.95</v>
      </c>
      <c r="AH564" s="20">
        <v>-225.09</v>
      </c>
      <c r="AI564" s="20">
        <v>-292.64999999999998</v>
      </c>
      <c r="AJ564" s="20">
        <v>-317.39</v>
      </c>
      <c r="AK564" s="20">
        <v>-363</v>
      </c>
      <c r="AL564" s="20">
        <v>-437.64</v>
      </c>
      <c r="AM564" s="20">
        <v>-341.77</v>
      </c>
      <c r="AN564" s="20">
        <v>-443.69</v>
      </c>
      <c r="AO564" s="20">
        <v>-473.89</v>
      </c>
      <c r="AP564" s="20">
        <v>-540.75</v>
      </c>
      <c r="AQ564" s="20">
        <v>-388.6</v>
      </c>
      <c r="AR564" s="20">
        <v>-395</v>
      </c>
      <c r="AS564" s="20">
        <v>-339.26</v>
      </c>
      <c r="AT564" s="20">
        <v>-381.78</v>
      </c>
      <c r="AU564" s="20">
        <v>-307.92</v>
      </c>
      <c r="AV564" s="20">
        <v>-355.11</v>
      </c>
      <c r="AW564" s="20">
        <v>-485.01</v>
      </c>
      <c r="AX564" s="20">
        <v>-259.87</v>
      </c>
      <c r="AY564" s="20">
        <v>-171.02</v>
      </c>
      <c r="AZ564" s="20">
        <v>-374.84</v>
      </c>
      <c r="BA564" s="20">
        <v>-249.11</v>
      </c>
      <c r="BB564" s="20">
        <v>-216.03</v>
      </c>
      <c r="BC564" s="20">
        <v>-232.69</v>
      </c>
      <c r="BD564" s="20">
        <v>-75.62</v>
      </c>
      <c r="BE564" s="20">
        <v>-384.82</v>
      </c>
      <c r="BF564" s="11"/>
      <c r="BG564" s="22"/>
    </row>
    <row r="565" spans="1:59" x14ac:dyDescent="0.25">
      <c r="A565" s="23" t="s">
        <v>321</v>
      </c>
      <c r="B565" s="31" t="s">
        <v>322</v>
      </c>
      <c r="C565" s="25" t="s">
        <v>431</v>
      </c>
      <c r="D565" s="25" t="s">
        <v>343</v>
      </c>
      <c r="E565" s="25" t="s">
        <v>173</v>
      </c>
      <c r="F565" s="25" t="s">
        <v>419</v>
      </c>
      <c r="G565" s="19" t="s">
        <v>434</v>
      </c>
      <c r="H565" s="20">
        <v>0</v>
      </c>
      <c r="I565" s="20"/>
      <c r="J565" s="20"/>
      <c r="K565" s="20">
        <v>0</v>
      </c>
      <c r="L565" s="20">
        <v>0</v>
      </c>
      <c r="M565" s="20">
        <v>0</v>
      </c>
      <c r="N565" s="20">
        <v>0</v>
      </c>
      <c r="O565" s="20">
        <v>0</v>
      </c>
      <c r="P565" s="20">
        <v>0</v>
      </c>
      <c r="Q565" s="20">
        <v>0</v>
      </c>
      <c r="R565" s="20">
        <v>0</v>
      </c>
      <c r="S565" s="20">
        <v>0</v>
      </c>
      <c r="T565" s="20">
        <v>0</v>
      </c>
      <c r="U565" s="20">
        <v>0</v>
      </c>
      <c r="V565" s="20">
        <v>0</v>
      </c>
      <c r="W565" s="20">
        <v>0</v>
      </c>
      <c r="X565" s="20">
        <v>0</v>
      </c>
      <c r="Y565" s="20">
        <v>0</v>
      </c>
      <c r="Z565" s="20">
        <v>0</v>
      </c>
      <c r="AA565" s="20">
        <v>0</v>
      </c>
      <c r="AB565" s="20">
        <v>0</v>
      </c>
      <c r="AC565" s="20">
        <v>0</v>
      </c>
      <c r="AD565" s="20">
        <v>0</v>
      </c>
      <c r="AE565" s="20">
        <v>0</v>
      </c>
      <c r="AF565" s="20">
        <v>0</v>
      </c>
      <c r="AG565" s="20">
        <v>0</v>
      </c>
      <c r="AH565" s="20">
        <v>0</v>
      </c>
      <c r="AI565" s="20">
        <v>0</v>
      </c>
      <c r="AJ565" s="20">
        <v>0</v>
      </c>
      <c r="AK565" s="20">
        <v>0</v>
      </c>
      <c r="AL565" s="20">
        <v>0</v>
      </c>
      <c r="AM565" s="20">
        <v>0</v>
      </c>
      <c r="AN565" s="20">
        <v>0</v>
      </c>
      <c r="AO565" s="20">
        <v>0</v>
      </c>
      <c r="AP565" s="20">
        <v>0</v>
      </c>
      <c r="AQ565" s="20">
        <v>0</v>
      </c>
      <c r="AR565" s="20">
        <v>0</v>
      </c>
      <c r="AS565" s="20">
        <v>0</v>
      </c>
      <c r="AT565" s="20">
        <v>0</v>
      </c>
      <c r="AU565" s="20">
        <v>0</v>
      </c>
      <c r="AV565" s="20">
        <v>0</v>
      </c>
      <c r="AW565" s="20">
        <v>0</v>
      </c>
      <c r="AX565" s="20">
        <v>-10.11</v>
      </c>
      <c r="AY565" s="20">
        <v>-34.42</v>
      </c>
      <c r="AZ565" s="20">
        <v>-102.45</v>
      </c>
      <c r="BA565" s="20">
        <v>-190.2</v>
      </c>
      <c r="BB565" s="20">
        <v>-244.71</v>
      </c>
      <c r="BC565" s="20">
        <v>-373.47</v>
      </c>
      <c r="BD565" s="20">
        <v>-589.20000000000005</v>
      </c>
      <c r="BE565" s="20">
        <v>-1059.71</v>
      </c>
      <c r="BF565" s="11"/>
      <c r="BG565" s="22"/>
    </row>
    <row r="566" spans="1:59" x14ac:dyDescent="0.25">
      <c r="A566" s="23" t="s">
        <v>393</v>
      </c>
      <c r="B566" s="29" t="s">
        <v>394</v>
      </c>
      <c r="C566" s="25" t="s">
        <v>431</v>
      </c>
      <c r="D566" s="25" t="s">
        <v>343</v>
      </c>
      <c r="E566" s="25" t="s">
        <v>57</v>
      </c>
      <c r="F566" s="25" t="s">
        <v>361</v>
      </c>
      <c r="G566" s="19" t="s">
        <v>415</v>
      </c>
      <c r="H566" s="20">
        <v>-214.7</v>
      </c>
      <c r="I566" s="20"/>
      <c r="J566" s="20"/>
      <c r="K566" s="20">
        <v>-236.25</v>
      </c>
      <c r="L566" s="20">
        <v>-257.85000000000002</v>
      </c>
      <c r="M566" s="20">
        <v>-257.85000000000002</v>
      </c>
      <c r="N566" s="20">
        <v>-257.85000000000002</v>
      </c>
      <c r="O566" s="20">
        <v>-270.45</v>
      </c>
      <c r="P566" s="20">
        <v>-270.45</v>
      </c>
      <c r="Q566" s="20">
        <v>-286.2</v>
      </c>
      <c r="R566" s="20">
        <v>-301.95</v>
      </c>
      <c r="S566" s="20">
        <v>-319.5</v>
      </c>
      <c r="T566" s="20">
        <v>-333.45</v>
      </c>
      <c r="U566" s="20">
        <v>-351.9</v>
      </c>
      <c r="V566" s="20">
        <v>-365.4</v>
      </c>
      <c r="W566" s="20">
        <v>-365.4</v>
      </c>
      <c r="X566" s="20">
        <v>-366.3</v>
      </c>
      <c r="Y566" s="20">
        <v>-384.75</v>
      </c>
      <c r="Z566" s="20">
        <v>-411.3</v>
      </c>
      <c r="AA566" s="20">
        <v>-454.95</v>
      </c>
      <c r="AB566" s="20">
        <v>-481.95</v>
      </c>
      <c r="AC566" s="20">
        <v>-494.55</v>
      </c>
      <c r="AD566" s="20">
        <v>-532.05999999999995</v>
      </c>
      <c r="AE566" s="20">
        <v>-573.54999999999995</v>
      </c>
      <c r="AF566" s="20">
        <v>-550.08000000000004</v>
      </c>
      <c r="AG566" s="20">
        <v>-530.86</v>
      </c>
      <c r="AH566" s="20">
        <v>-319.47000000000003</v>
      </c>
      <c r="AI566" s="20">
        <v>-662.69</v>
      </c>
      <c r="AJ566" s="20">
        <v>-636.26</v>
      </c>
      <c r="AK566" s="20">
        <v>-532.29</v>
      </c>
      <c r="AL566" s="20">
        <v>-783.11</v>
      </c>
      <c r="AM566" s="20">
        <v>-795.16</v>
      </c>
      <c r="AN566" s="20">
        <v>-628.28</v>
      </c>
      <c r="AO566" s="20">
        <v>-627.83000000000004</v>
      </c>
      <c r="AP566" s="20">
        <v>-650.64</v>
      </c>
      <c r="AQ566" s="20">
        <v>-445.53</v>
      </c>
      <c r="AR566" s="20">
        <v>-306.61</v>
      </c>
      <c r="AS566" s="20">
        <v>-184.76</v>
      </c>
      <c r="AT566" s="20">
        <v>-181.72</v>
      </c>
      <c r="AU566" s="20">
        <v>-266.64</v>
      </c>
      <c r="AV566" s="20">
        <v>-241.91</v>
      </c>
      <c r="AW566" s="20">
        <v>-227.85</v>
      </c>
      <c r="AX566" s="20">
        <v>-334.9</v>
      </c>
      <c r="AY566" s="20">
        <v>-131.35</v>
      </c>
      <c r="AZ566" s="20">
        <v>-202.17</v>
      </c>
      <c r="BA566" s="20">
        <v>-281.45</v>
      </c>
      <c r="BB566" s="20">
        <v>-315.14</v>
      </c>
      <c r="BC566" s="20">
        <v>-298.29000000000002</v>
      </c>
      <c r="BD566" s="20">
        <v>-236.75</v>
      </c>
      <c r="BE566" s="20">
        <v>-233.88</v>
      </c>
      <c r="BF566" s="11"/>
      <c r="BG566" s="22"/>
    </row>
    <row r="567" spans="1:59" x14ac:dyDescent="0.25">
      <c r="A567" s="23" t="s">
        <v>395</v>
      </c>
      <c r="B567" s="29" t="s">
        <v>396</v>
      </c>
      <c r="C567" s="25" t="s">
        <v>431</v>
      </c>
      <c r="D567" s="25" t="s">
        <v>343</v>
      </c>
      <c r="E567" s="25" t="s">
        <v>60</v>
      </c>
      <c r="F567" s="25" t="s">
        <v>361</v>
      </c>
      <c r="G567" s="19" t="s">
        <v>415</v>
      </c>
      <c r="H567" s="20">
        <v>-262.42</v>
      </c>
      <c r="I567" s="20"/>
      <c r="J567" s="20"/>
      <c r="K567" s="20">
        <v>-288.75</v>
      </c>
      <c r="L567" s="20">
        <v>-315.14999999999998</v>
      </c>
      <c r="M567" s="20">
        <v>-315.14999999999998</v>
      </c>
      <c r="N567" s="20">
        <v>-315.14999999999998</v>
      </c>
      <c r="O567" s="20">
        <v>-330.55</v>
      </c>
      <c r="P567" s="20">
        <v>-330.55</v>
      </c>
      <c r="Q567" s="20">
        <v>-349.8</v>
      </c>
      <c r="R567" s="20">
        <v>-369.05</v>
      </c>
      <c r="S567" s="20">
        <v>-390.5</v>
      </c>
      <c r="T567" s="20">
        <v>-407.55</v>
      </c>
      <c r="U567" s="20">
        <v>-430.1</v>
      </c>
      <c r="V567" s="20">
        <v>-446.6</v>
      </c>
      <c r="W567" s="20">
        <v>-446.6</v>
      </c>
      <c r="X567" s="20">
        <v>-447.7</v>
      </c>
      <c r="Y567" s="20">
        <v>-470.25</v>
      </c>
      <c r="Z567" s="20">
        <v>-502.7</v>
      </c>
      <c r="AA567" s="20">
        <v>-556.04999999999995</v>
      </c>
      <c r="AB567" s="20">
        <v>-589.04999999999995</v>
      </c>
      <c r="AC567" s="20">
        <v>-604.45000000000005</v>
      </c>
      <c r="AD567" s="20">
        <v>-650.29</v>
      </c>
      <c r="AE567" s="20">
        <v>-701</v>
      </c>
      <c r="AF567" s="20">
        <v>-672.32</v>
      </c>
      <c r="AG567" s="20">
        <v>-648.83000000000004</v>
      </c>
      <c r="AH567" s="20">
        <v>-390.46</v>
      </c>
      <c r="AI567" s="20">
        <v>-809.95</v>
      </c>
      <c r="AJ567" s="20">
        <v>-777.66</v>
      </c>
      <c r="AK567" s="20">
        <v>-650.58000000000004</v>
      </c>
      <c r="AL567" s="20">
        <v>-957.14</v>
      </c>
      <c r="AM567" s="20">
        <v>-971.86</v>
      </c>
      <c r="AN567" s="20">
        <v>-767.89</v>
      </c>
      <c r="AO567" s="20">
        <v>-767.35</v>
      </c>
      <c r="AP567" s="20">
        <v>-795.23</v>
      </c>
      <c r="AQ567" s="20">
        <v>-544.53</v>
      </c>
      <c r="AR567" s="20">
        <v>-374.75</v>
      </c>
      <c r="AS567" s="20">
        <v>-225.82</v>
      </c>
      <c r="AT567" s="20">
        <v>-222.1</v>
      </c>
      <c r="AU567" s="20">
        <v>-325.89</v>
      </c>
      <c r="AV567" s="20">
        <v>-295.67</v>
      </c>
      <c r="AW567" s="20">
        <v>-278.49</v>
      </c>
      <c r="AX567" s="20">
        <v>-409.32</v>
      </c>
      <c r="AY567" s="20">
        <v>-160.53</v>
      </c>
      <c r="AZ567" s="20">
        <v>-247.1</v>
      </c>
      <c r="BA567" s="20">
        <v>-343.99</v>
      </c>
      <c r="BB567" s="20">
        <v>-385.17</v>
      </c>
      <c r="BC567" s="20">
        <v>-364.58</v>
      </c>
      <c r="BD567" s="20">
        <v>-289.36</v>
      </c>
      <c r="BE567" s="20">
        <v>-285.85000000000002</v>
      </c>
      <c r="BF567" s="11"/>
      <c r="BG567" s="22"/>
    </row>
    <row r="568" spans="1:59" x14ac:dyDescent="0.25">
      <c r="A568" s="23" t="s">
        <v>325</v>
      </c>
      <c r="B568" s="29" t="s">
        <v>326</v>
      </c>
      <c r="C568" s="25" t="s">
        <v>431</v>
      </c>
      <c r="D568" s="25" t="s">
        <v>343</v>
      </c>
      <c r="E568" s="25" t="s">
        <v>138</v>
      </c>
      <c r="F568" s="25" t="s">
        <v>435</v>
      </c>
      <c r="G568" s="19" t="s">
        <v>418</v>
      </c>
      <c r="H568" s="20">
        <v>-5665.53</v>
      </c>
      <c r="I568" s="20"/>
      <c r="J568" s="20"/>
      <c r="K568" s="20">
        <v>-6481.04</v>
      </c>
      <c r="L568" s="20">
        <v>-6834.9</v>
      </c>
      <c r="M568" s="20">
        <v>-7290</v>
      </c>
      <c r="N568" s="20">
        <v>-8050.8</v>
      </c>
      <c r="O568" s="20">
        <v>-8303.27</v>
      </c>
      <c r="P568" s="20">
        <v>-8356.01</v>
      </c>
      <c r="Q568" s="20">
        <v>-8368.18</v>
      </c>
      <c r="R568" s="20">
        <v>-8461.68</v>
      </c>
      <c r="S568" s="20">
        <v>-8508.6299999999992</v>
      </c>
      <c r="T568" s="20">
        <v>-8999.11</v>
      </c>
      <c r="U568" s="20">
        <v>-9553.48</v>
      </c>
      <c r="V568" s="20">
        <v>-10057.48</v>
      </c>
      <c r="W568" s="20">
        <v>-10766.78</v>
      </c>
      <c r="X568" s="20">
        <v>-11033.38</v>
      </c>
      <c r="Y568" s="20">
        <v>-11190.83</v>
      </c>
      <c r="Z568" s="20">
        <v>-11668.08</v>
      </c>
      <c r="AA568" s="20">
        <v>-11946.62</v>
      </c>
      <c r="AB568" s="20">
        <v>-12443.07</v>
      </c>
      <c r="AC568" s="20">
        <v>-12768.95</v>
      </c>
      <c r="AD568" s="20">
        <v>-13248.49</v>
      </c>
      <c r="AE568" s="20">
        <v>-13383.09</v>
      </c>
      <c r="AF568" s="20">
        <v>-13863.18</v>
      </c>
      <c r="AG568" s="20">
        <v>-14129.94</v>
      </c>
      <c r="AH568" s="20">
        <v>-14496.88</v>
      </c>
      <c r="AI568" s="20">
        <v>-14570.33</v>
      </c>
      <c r="AJ568" s="20">
        <v>-14855.44</v>
      </c>
      <c r="AK568" s="20">
        <v>-15250.68</v>
      </c>
      <c r="AL568" s="20">
        <v>-15661.31</v>
      </c>
      <c r="AM568" s="20">
        <v>-15517.26</v>
      </c>
      <c r="AN568" s="20">
        <v>-15716.68</v>
      </c>
      <c r="AO568" s="20">
        <v>-15845.57</v>
      </c>
      <c r="AP568" s="20">
        <v>-16522.5</v>
      </c>
      <c r="AQ568" s="20">
        <v>-17138.060000000001</v>
      </c>
      <c r="AR568" s="20">
        <v>-17452.79</v>
      </c>
      <c r="AS568" s="20">
        <v>-16963.79</v>
      </c>
      <c r="AT568" s="20">
        <v>-17188.11</v>
      </c>
      <c r="AU568" s="20">
        <v>-17010.48</v>
      </c>
      <c r="AV568" s="20">
        <v>-16627.169999999998</v>
      </c>
      <c r="AW568" s="20">
        <v>-16429.849999999999</v>
      </c>
      <c r="AX568" s="20">
        <v>-16516.509999999998</v>
      </c>
      <c r="AY568" s="20">
        <v>-16353.24</v>
      </c>
      <c r="AZ568" s="20">
        <v>-16482.560000000001</v>
      </c>
      <c r="BA568" s="20">
        <v>-17577.28</v>
      </c>
      <c r="BB568" s="20">
        <v>-17317.830000000002</v>
      </c>
      <c r="BC568" s="20">
        <v>-16887.09</v>
      </c>
      <c r="BD568" s="20">
        <v>-15453.39</v>
      </c>
      <c r="BE568" s="20">
        <v>-16677.810000000001</v>
      </c>
      <c r="BF568" s="66"/>
      <c r="BG568" s="22"/>
    </row>
    <row r="569" spans="1:59" x14ac:dyDescent="0.25">
      <c r="A569" s="23" t="s">
        <v>367</v>
      </c>
      <c r="B569" s="29" t="s">
        <v>368</v>
      </c>
      <c r="C569" s="25" t="s">
        <v>431</v>
      </c>
      <c r="D569" s="25" t="s">
        <v>343</v>
      </c>
      <c r="E569" s="25" t="s">
        <v>141</v>
      </c>
      <c r="F569" s="25" t="s">
        <v>361</v>
      </c>
      <c r="G569" s="19" t="s">
        <v>428</v>
      </c>
      <c r="H569" s="20">
        <v>-6676.47</v>
      </c>
      <c r="I569" s="20"/>
      <c r="J569" s="20"/>
      <c r="K569" s="20">
        <v>-5595.92</v>
      </c>
      <c r="L569" s="20">
        <v>-5986.17</v>
      </c>
      <c r="M569" s="20">
        <v>-5973.09</v>
      </c>
      <c r="N569" s="20">
        <v>-6200.69</v>
      </c>
      <c r="O569" s="20">
        <v>-6475.06</v>
      </c>
      <c r="P569" s="20">
        <v>-6132.96</v>
      </c>
      <c r="Q569" s="20">
        <v>-6060.76</v>
      </c>
      <c r="R569" s="20">
        <v>-6248.26</v>
      </c>
      <c r="S569" s="20">
        <v>-6454.53</v>
      </c>
      <c r="T569" s="20">
        <v>-6756.07</v>
      </c>
      <c r="U569" s="20">
        <v>-7608.75</v>
      </c>
      <c r="V569" s="20">
        <v>-7842.38</v>
      </c>
      <c r="W569" s="20">
        <v>-8471.1</v>
      </c>
      <c r="X569" s="20">
        <v>-8142.28</v>
      </c>
      <c r="Y569" s="20">
        <v>-7964.83</v>
      </c>
      <c r="Z569" s="20">
        <v>-7940.51</v>
      </c>
      <c r="AA569" s="20">
        <v>-9206.01</v>
      </c>
      <c r="AB569" s="20">
        <v>-9138.6200000000008</v>
      </c>
      <c r="AC569" s="20">
        <v>-9648.7199999999993</v>
      </c>
      <c r="AD569" s="20">
        <v>-9721.4699999999993</v>
      </c>
      <c r="AE569" s="20">
        <v>-10363.5</v>
      </c>
      <c r="AF569" s="20">
        <v>-11333.74</v>
      </c>
      <c r="AG569" s="20">
        <v>-10671.85</v>
      </c>
      <c r="AH569" s="20">
        <v>-11050.64</v>
      </c>
      <c r="AI569" s="20">
        <v>-10630.91</v>
      </c>
      <c r="AJ569" s="20">
        <v>-10358.17</v>
      </c>
      <c r="AK569" s="20">
        <v>-11527.73</v>
      </c>
      <c r="AL569" s="20">
        <v>-11796.74</v>
      </c>
      <c r="AM569" s="20">
        <v>-12235.15</v>
      </c>
      <c r="AN569" s="20">
        <v>-12357.61</v>
      </c>
      <c r="AO569" s="20">
        <v>-12296.16</v>
      </c>
      <c r="AP569" s="20">
        <v>-12219.72</v>
      </c>
      <c r="AQ569" s="20">
        <v>-12158.01</v>
      </c>
      <c r="AR569" s="20">
        <v>-12977.74</v>
      </c>
      <c r="AS569" s="20">
        <v>-13193.85</v>
      </c>
      <c r="AT569" s="20">
        <v>-15467.7</v>
      </c>
      <c r="AU569" s="20">
        <v>-13742.01</v>
      </c>
      <c r="AV569" s="20">
        <v>-14096.89</v>
      </c>
      <c r="AW569" s="20">
        <v>-14028.52</v>
      </c>
      <c r="AX569" s="20">
        <v>-12872.29</v>
      </c>
      <c r="AY569" s="20">
        <v>-13808.48</v>
      </c>
      <c r="AZ569" s="20">
        <v>-14184.15</v>
      </c>
      <c r="BA569" s="20">
        <v>-14306.14</v>
      </c>
      <c r="BB569" s="20">
        <v>-14276.67</v>
      </c>
      <c r="BC569" s="20">
        <v>-13973.57</v>
      </c>
      <c r="BD569" s="20">
        <v>-13511.78</v>
      </c>
      <c r="BE569" s="20">
        <v>-14954.94</v>
      </c>
      <c r="BF569" s="11"/>
      <c r="BG569" s="22"/>
    </row>
    <row r="570" spans="1:59" x14ac:dyDescent="0.25">
      <c r="A570" s="23" t="s">
        <v>401</v>
      </c>
      <c r="B570" s="29" t="s">
        <v>402</v>
      </c>
      <c r="C570" s="25" t="s">
        <v>431</v>
      </c>
      <c r="D570" s="25" t="s">
        <v>343</v>
      </c>
      <c r="E570" s="25" t="s">
        <v>180</v>
      </c>
      <c r="F570" s="25" t="s">
        <v>436</v>
      </c>
      <c r="G570" s="19" t="s">
        <v>411</v>
      </c>
      <c r="H570" s="20">
        <v>-164.87</v>
      </c>
      <c r="I570" s="20"/>
      <c r="J570" s="20"/>
      <c r="K570" s="20">
        <v>-142.47999999999999</v>
      </c>
      <c r="L570" s="20">
        <v>-144.61000000000001</v>
      </c>
      <c r="M570" s="20">
        <v>-140.28</v>
      </c>
      <c r="N570" s="20">
        <v>-137.29</v>
      </c>
      <c r="O570" s="20">
        <v>-145.97</v>
      </c>
      <c r="P570" s="20">
        <v>-138.31</v>
      </c>
      <c r="Q570" s="20">
        <v>-127.71</v>
      </c>
      <c r="R570" s="20">
        <v>-119.7</v>
      </c>
      <c r="S570" s="20">
        <v>-113.26</v>
      </c>
      <c r="T570" s="20">
        <v>-116.43</v>
      </c>
      <c r="U570" s="20">
        <v>-110.26</v>
      </c>
      <c r="V570" s="20">
        <v>-70.599999999999994</v>
      </c>
      <c r="W570" s="20">
        <v>-62.11</v>
      </c>
      <c r="X570" s="20">
        <v>-51.19</v>
      </c>
      <c r="Y570" s="20">
        <v>-43.16</v>
      </c>
      <c r="Z570" s="20">
        <v>-41.79</v>
      </c>
      <c r="AA570" s="20">
        <v>-43.27</v>
      </c>
      <c r="AB570" s="20">
        <v>-40.020000000000003</v>
      </c>
      <c r="AC570" s="20">
        <v>-39.6</v>
      </c>
      <c r="AD570" s="20">
        <v>-34.5</v>
      </c>
      <c r="AE570" s="20">
        <v>-32.83</v>
      </c>
      <c r="AF570" s="20">
        <v>-30.81</v>
      </c>
      <c r="AG570" s="20">
        <v>-25.88</v>
      </c>
      <c r="AH570" s="20">
        <v>-21.21</v>
      </c>
      <c r="AI570" s="20">
        <v>-19.809999999999999</v>
      </c>
      <c r="AJ570" s="20">
        <v>-18.239999999999998</v>
      </c>
      <c r="AK570" s="20">
        <v>-19.309999999999999</v>
      </c>
      <c r="AL570" s="20">
        <v>-16.670000000000002</v>
      </c>
      <c r="AM570" s="20">
        <v>-17.12</v>
      </c>
      <c r="AN570" s="20">
        <v>-17.18</v>
      </c>
      <c r="AO570" s="20">
        <v>-15.48</v>
      </c>
      <c r="AP570" s="20">
        <v>-13.81</v>
      </c>
      <c r="AQ570" s="20">
        <v>-11.6</v>
      </c>
      <c r="AR570" s="20">
        <v>-11.62</v>
      </c>
      <c r="AS570" s="20">
        <v>-13.86</v>
      </c>
      <c r="AT570" s="20">
        <v>-15.19</v>
      </c>
      <c r="AU570" s="20">
        <v>-15.43</v>
      </c>
      <c r="AV570" s="20">
        <v>-11.95</v>
      </c>
      <c r="AW570" s="20">
        <v>-13.6</v>
      </c>
      <c r="AX570" s="20">
        <v>-13.95</v>
      </c>
      <c r="AY570" s="20">
        <v>-14.27</v>
      </c>
      <c r="AZ570" s="20">
        <v>-15.74</v>
      </c>
      <c r="BA570" s="20">
        <v>-12.08</v>
      </c>
      <c r="BB570" s="20">
        <v>-12.64</v>
      </c>
      <c r="BC570" s="20">
        <v>-12</v>
      </c>
      <c r="BD570" s="20">
        <v>-11.38</v>
      </c>
      <c r="BE570" s="20">
        <v>-11.34</v>
      </c>
      <c r="BF570" s="11"/>
      <c r="BG570" s="22"/>
    </row>
    <row r="571" spans="1:59" x14ac:dyDescent="0.25">
      <c r="A571" s="13" t="s">
        <v>437</v>
      </c>
      <c r="B571" s="33" t="s">
        <v>438</v>
      </c>
      <c r="C571" s="60"/>
      <c r="D571" s="60"/>
      <c r="E571" s="60"/>
      <c r="F571" s="60"/>
      <c r="G571" s="61"/>
      <c r="H571" s="20">
        <v>21326.17</v>
      </c>
      <c r="I571" s="20"/>
      <c r="J571" s="20"/>
      <c r="K571" s="20">
        <v>18989.11</v>
      </c>
      <c r="L571" s="20">
        <v>22070.67</v>
      </c>
      <c r="M571" s="20">
        <v>22840.69</v>
      </c>
      <c r="N571" s="20">
        <v>23398.86</v>
      </c>
      <c r="O571" s="20">
        <v>24217.22</v>
      </c>
      <c r="P571" s="20">
        <v>24099.77</v>
      </c>
      <c r="Q571" s="20">
        <v>23459.14</v>
      </c>
      <c r="R571" s="20">
        <v>23889.07</v>
      </c>
      <c r="S571" s="20">
        <v>22738.94</v>
      </c>
      <c r="T571" s="20">
        <v>23865.65</v>
      </c>
      <c r="U571" s="20">
        <v>26310.42</v>
      </c>
      <c r="V571" s="20">
        <v>25726.240000000002</v>
      </c>
      <c r="W571" s="20">
        <v>25832.51</v>
      </c>
      <c r="X571" s="20">
        <v>25872.49</v>
      </c>
      <c r="Y571" s="20">
        <v>23046.89</v>
      </c>
      <c r="Z571" s="20">
        <v>23745.1</v>
      </c>
      <c r="AA571" s="20">
        <v>25069.03</v>
      </c>
      <c r="AB571" s="20">
        <v>24405.37</v>
      </c>
      <c r="AC571" s="20">
        <v>25908.61</v>
      </c>
      <c r="AD571" s="20">
        <v>24694.04</v>
      </c>
      <c r="AE571" s="20">
        <v>24177.75</v>
      </c>
      <c r="AF571" s="20">
        <v>26591.43</v>
      </c>
      <c r="AG571" s="20">
        <v>25171.11</v>
      </c>
      <c r="AH571" s="20">
        <v>24407.99</v>
      </c>
      <c r="AI571" s="20">
        <v>23884.61</v>
      </c>
      <c r="AJ571" s="20">
        <v>23244.46</v>
      </c>
      <c r="AK571" s="20">
        <v>24167.32</v>
      </c>
      <c r="AL571" s="20">
        <v>23640.57</v>
      </c>
      <c r="AM571" s="20">
        <v>24811.39</v>
      </c>
      <c r="AN571" s="20">
        <v>25103.95</v>
      </c>
      <c r="AO571" s="20">
        <v>25379.45</v>
      </c>
      <c r="AP571" s="20">
        <v>25149.56</v>
      </c>
      <c r="AQ571" s="20">
        <v>24425.14</v>
      </c>
      <c r="AR571" s="20">
        <v>23896.67</v>
      </c>
      <c r="AS571" s="20">
        <v>25097.05</v>
      </c>
      <c r="AT571" s="20">
        <v>26644.799999999999</v>
      </c>
      <c r="AU571" s="20">
        <v>23954.95</v>
      </c>
      <c r="AV571" s="20">
        <v>24529.27</v>
      </c>
      <c r="AW571" s="20">
        <v>24471.15</v>
      </c>
      <c r="AX571" s="20">
        <v>22550.63</v>
      </c>
      <c r="AY571" s="20">
        <v>23917.18</v>
      </c>
      <c r="AZ571" s="20">
        <v>24651.93</v>
      </c>
      <c r="BA571" s="20">
        <v>24973.42</v>
      </c>
      <c r="BB571" s="20">
        <v>24480.400000000001</v>
      </c>
      <c r="BC571" s="20">
        <v>23761.91</v>
      </c>
      <c r="BD571" s="20">
        <v>22391.040000000001</v>
      </c>
      <c r="BE571" s="20">
        <v>25211.43</v>
      </c>
      <c r="BF571" s="11"/>
      <c r="BG571" s="12"/>
    </row>
    <row r="572" spans="1:59" x14ac:dyDescent="0.25">
      <c r="A572" s="23" t="s">
        <v>313</v>
      </c>
      <c r="B572" s="29" t="s">
        <v>313</v>
      </c>
      <c r="C572" s="25" t="s">
        <v>439</v>
      </c>
      <c r="D572" s="25" t="s">
        <v>343</v>
      </c>
      <c r="E572" s="25" t="s">
        <v>85</v>
      </c>
      <c r="F572" s="25" t="s">
        <v>409</v>
      </c>
      <c r="G572" s="19" t="s">
        <v>410</v>
      </c>
      <c r="H572" s="20">
        <v>-251.09</v>
      </c>
      <c r="I572" s="20"/>
      <c r="J572" s="20"/>
      <c r="K572" s="20">
        <v>-213.08</v>
      </c>
      <c r="L572" s="20">
        <v>-227.97</v>
      </c>
      <c r="M572" s="20">
        <v>-181.6</v>
      </c>
      <c r="N572" s="20">
        <v>-115.01</v>
      </c>
      <c r="O572" s="20">
        <v>-129.44999999999999</v>
      </c>
      <c r="P572" s="20">
        <v>-150.15</v>
      </c>
      <c r="Q572" s="20">
        <v>-142.22999999999999</v>
      </c>
      <c r="R572" s="20">
        <v>-160.34</v>
      </c>
      <c r="S572" s="20">
        <v>-154.38</v>
      </c>
      <c r="T572" s="20">
        <v>-228.05</v>
      </c>
      <c r="U572" s="20">
        <v>-186.57</v>
      </c>
      <c r="V572" s="20">
        <v>-157.16999999999999</v>
      </c>
      <c r="W572" s="20">
        <v>-32.799999999999997</v>
      </c>
      <c r="X572" s="20">
        <v>-89.75</v>
      </c>
      <c r="Y572" s="20">
        <v>-55.49</v>
      </c>
      <c r="Z572" s="20">
        <v>-28.4</v>
      </c>
      <c r="AA572" s="20">
        <v>-25.08</v>
      </c>
      <c r="AB572" s="20">
        <v>-23.99</v>
      </c>
      <c r="AC572" s="20">
        <v>-34.6</v>
      </c>
      <c r="AD572" s="20">
        <v>-40.14</v>
      </c>
      <c r="AE572" s="20">
        <v>-33.19</v>
      </c>
      <c r="AF572" s="20">
        <v>-40.880000000000003</v>
      </c>
      <c r="AG572" s="20">
        <v>-41.49</v>
      </c>
      <c r="AH572" s="20">
        <v>-29.1</v>
      </c>
      <c r="AI572" s="20">
        <v>-54.25</v>
      </c>
      <c r="AJ572" s="20">
        <v>-21.26</v>
      </c>
      <c r="AK572" s="20">
        <v>-25.82</v>
      </c>
      <c r="AL572" s="20">
        <v>-35.630000000000003</v>
      </c>
      <c r="AM572" s="20">
        <v>-11.06</v>
      </c>
      <c r="AN572" s="20">
        <v>-32.07</v>
      </c>
      <c r="AO572" s="20">
        <v>-18.829999999999998</v>
      </c>
      <c r="AP572" s="20">
        <v>-28.62</v>
      </c>
      <c r="AQ572" s="20">
        <v>-27.81</v>
      </c>
      <c r="AR572" s="20">
        <v>-41.58</v>
      </c>
      <c r="AS572" s="20">
        <v>-95.45</v>
      </c>
      <c r="AT572" s="20">
        <v>-151.72</v>
      </c>
      <c r="AU572" s="20">
        <v>-139.19999999999999</v>
      </c>
      <c r="AV572" s="20">
        <v>-118.85</v>
      </c>
      <c r="AW572" s="20">
        <v>-128.83000000000001</v>
      </c>
      <c r="AX572" s="20">
        <v>-79.2</v>
      </c>
      <c r="AY572" s="20">
        <v>-157.31</v>
      </c>
      <c r="AZ572" s="20">
        <v>-166.65</v>
      </c>
      <c r="BA572" s="20">
        <v>-165.36</v>
      </c>
      <c r="BB572" s="20">
        <v>-169.44</v>
      </c>
      <c r="BC572" s="20">
        <v>-165.89</v>
      </c>
      <c r="BD572" s="20">
        <v>-139.63</v>
      </c>
      <c r="BE572" s="20">
        <v>-150.19999999999999</v>
      </c>
      <c r="BF572" s="11"/>
      <c r="BG572" s="22"/>
    </row>
    <row r="573" spans="1:59" x14ac:dyDescent="0.25">
      <c r="A573" s="23" t="s">
        <v>315</v>
      </c>
      <c r="B573" s="29" t="s">
        <v>316</v>
      </c>
      <c r="C573" s="25" t="s">
        <v>439</v>
      </c>
      <c r="D573" s="25" t="s">
        <v>343</v>
      </c>
      <c r="E573" s="25" t="s">
        <v>99</v>
      </c>
      <c r="F573" s="25" t="s">
        <v>361</v>
      </c>
      <c r="G573" s="19" t="s">
        <v>411</v>
      </c>
      <c r="H573" s="20">
        <v>-671.43</v>
      </c>
      <c r="I573" s="20"/>
      <c r="J573" s="20"/>
      <c r="K573" s="20">
        <v>-402.83</v>
      </c>
      <c r="L573" s="20">
        <v>-437.38</v>
      </c>
      <c r="M573" s="20">
        <v>-449.45</v>
      </c>
      <c r="N573" s="20">
        <v>-472.2</v>
      </c>
      <c r="O573" s="20">
        <v>-410.91</v>
      </c>
      <c r="P573" s="20">
        <v>-309.97000000000003</v>
      </c>
      <c r="Q573" s="20">
        <v>-301.92</v>
      </c>
      <c r="R573" s="20">
        <v>-351.95</v>
      </c>
      <c r="S573" s="20">
        <v>-316.42</v>
      </c>
      <c r="T573" s="20">
        <v>-329.6</v>
      </c>
      <c r="U573" s="20">
        <v>-476.37</v>
      </c>
      <c r="V573" s="20">
        <v>-325.7</v>
      </c>
      <c r="W573" s="20">
        <v>-200.35</v>
      </c>
      <c r="X573" s="20">
        <v>-204.97</v>
      </c>
      <c r="Y573" s="20">
        <v>-136.84</v>
      </c>
      <c r="Z573" s="20">
        <v>-187.13</v>
      </c>
      <c r="AA573" s="20">
        <v>-79.28</v>
      </c>
      <c r="AB573" s="20">
        <v>-67.13</v>
      </c>
      <c r="AC573" s="20">
        <v>-67.28</v>
      </c>
      <c r="AD573" s="20">
        <v>-55.14</v>
      </c>
      <c r="AE573" s="20">
        <v>-41.95</v>
      </c>
      <c r="AF573" s="20">
        <v>-35.869999999999997</v>
      </c>
      <c r="AG573" s="20">
        <v>-35.119999999999997</v>
      </c>
      <c r="AH573" s="20">
        <v>-27.88</v>
      </c>
      <c r="AI573" s="20">
        <v>-17.37</v>
      </c>
      <c r="AJ573" s="20">
        <v>-12.4</v>
      </c>
      <c r="AK573" s="20">
        <v>-17.149999999999999</v>
      </c>
      <c r="AL573" s="20">
        <v>-15.77</v>
      </c>
      <c r="AM573" s="20">
        <v>-20.3</v>
      </c>
      <c r="AN573" s="20">
        <v>-31.01</v>
      </c>
      <c r="AO573" s="20">
        <v>-52.66</v>
      </c>
      <c r="AP573" s="20">
        <v>-27.4</v>
      </c>
      <c r="AQ573" s="20">
        <v>-7.32</v>
      </c>
      <c r="AR573" s="20">
        <v>-5.1100000000000003</v>
      </c>
      <c r="AS573" s="20">
        <v>-11.22</v>
      </c>
      <c r="AT573" s="20">
        <v>-3.98</v>
      </c>
      <c r="AU573" s="20">
        <v>-2.39</v>
      </c>
      <c r="AV573" s="20">
        <v>-0.17</v>
      </c>
      <c r="AW573" s="20">
        <v>-4.76</v>
      </c>
      <c r="AX573" s="20">
        <v>-1.8</v>
      </c>
      <c r="AY573" s="20">
        <v>-2.27</v>
      </c>
      <c r="AZ573" s="20">
        <v>-0.67</v>
      </c>
      <c r="BA573" s="20">
        <v>0</v>
      </c>
      <c r="BB573" s="20">
        <v>-26.1</v>
      </c>
      <c r="BC573" s="20">
        <v>-17.440000000000001</v>
      </c>
      <c r="BD573" s="20">
        <v>-2.56</v>
      </c>
      <c r="BE573" s="20">
        <v>-5.12</v>
      </c>
      <c r="BF573" s="11"/>
      <c r="BG573" s="22"/>
    </row>
    <row r="574" spans="1:59" x14ac:dyDescent="0.25">
      <c r="A574" s="23" t="s">
        <v>309</v>
      </c>
      <c r="B574" s="29" t="s">
        <v>310</v>
      </c>
      <c r="C574" s="25" t="s">
        <v>439</v>
      </c>
      <c r="D574" s="25" t="s">
        <v>343</v>
      </c>
      <c r="E574" s="25" t="s">
        <v>104</v>
      </c>
      <c r="F574" s="25" t="s">
        <v>361</v>
      </c>
      <c r="G574" s="19" t="s">
        <v>414</v>
      </c>
      <c r="H574" s="20">
        <v>-6905.46</v>
      </c>
      <c r="I574" s="20"/>
      <c r="J574" s="20"/>
      <c r="K574" s="20">
        <v>-6160.13</v>
      </c>
      <c r="L574" s="20">
        <v>-7209.97</v>
      </c>
      <c r="M574" s="20">
        <v>-7204.41</v>
      </c>
      <c r="N574" s="20">
        <v>-6888.54</v>
      </c>
      <c r="O574" s="20">
        <v>-6783.63</v>
      </c>
      <c r="P574" s="20">
        <v>-6684.83</v>
      </c>
      <c r="Q574" s="20">
        <v>-6502.4</v>
      </c>
      <c r="R574" s="20">
        <v>-6462.8</v>
      </c>
      <c r="S574" s="20">
        <v>-5786.91</v>
      </c>
      <c r="T574" s="20">
        <v>-6355.76</v>
      </c>
      <c r="U574" s="20">
        <v>-6161.93</v>
      </c>
      <c r="V574" s="20">
        <v>-5922.56</v>
      </c>
      <c r="W574" s="20">
        <v>-5271.38</v>
      </c>
      <c r="X574" s="20">
        <v>-4780.49</v>
      </c>
      <c r="Y574" s="20">
        <v>-3773.5</v>
      </c>
      <c r="Z574" s="20">
        <v>-4003.51</v>
      </c>
      <c r="AA574" s="20">
        <v>-4018.85</v>
      </c>
      <c r="AB574" s="20">
        <v>-2943.03</v>
      </c>
      <c r="AC574" s="20">
        <v>-3210.32</v>
      </c>
      <c r="AD574" s="20">
        <v>-2560.9899999999998</v>
      </c>
      <c r="AE574" s="20">
        <v>-2227.2399999999998</v>
      </c>
      <c r="AF574" s="20">
        <v>-2333.6799999999998</v>
      </c>
      <c r="AG574" s="20">
        <v>-2248.0500000000002</v>
      </c>
      <c r="AH574" s="20">
        <v>-2130.52</v>
      </c>
      <c r="AI574" s="20">
        <v>-2211.77</v>
      </c>
      <c r="AJ574" s="20">
        <v>-1803.74</v>
      </c>
      <c r="AK574" s="20">
        <v>-1956.52</v>
      </c>
      <c r="AL574" s="20">
        <v>-1674.68</v>
      </c>
      <c r="AM574" s="20">
        <v>-1938.72</v>
      </c>
      <c r="AN574" s="20">
        <v>-2044.68</v>
      </c>
      <c r="AO574" s="20">
        <v>-1997.22</v>
      </c>
      <c r="AP574" s="20">
        <v>-1437.29</v>
      </c>
      <c r="AQ574" s="20">
        <v>-1296.21</v>
      </c>
      <c r="AR574" s="20">
        <v>-1354.24</v>
      </c>
      <c r="AS574" s="20">
        <v>-1599.78</v>
      </c>
      <c r="AT574" s="20">
        <v>-1186.78</v>
      </c>
      <c r="AU574" s="20">
        <v>-1091.52</v>
      </c>
      <c r="AV574" s="20">
        <v>-1228.06</v>
      </c>
      <c r="AW574" s="20">
        <v>-1211.69</v>
      </c>
      <c r="AX574" s="20">
        <v>-1023.32</v>
      </c>
      <c r="AY574" s="20">
        <v>-1139.06</v>
      </c>
      <c r="AZ574" s="20">
        <v>-1149.54</v>
      </c>
      <c r="BA574" s="20">
        <v>-1129.33</v>
      </c>
      <c r="BB574" s="20">
        <v>-1118.33</v>
      </c>
      <c r="BC574" s="20">
        <v>-576.69000000000005</v>
      </c>
      <c r="BD574" s="20">
        <v>-649.19000000000005</v>
      </c>
      <c r="BE574" s="20">
        <v>-504.03</v>
      </c>
      <c r="BF574" s="11"/>
      <c r="BG574" s="22"/>
    </row>
    <row r="575" spans="1:59" x14ac:dyDescent="0.25">
      <c r="A575" s="23" t="s">
        <v>317</v>
      </c>
      <c r="B575" s="29" t="s">
        <v>318</v>
      </c>
      <c r="C575" s="25" t="s">
        <v>439</v>
      </c>
      <c r="D575" s="25" t="s">
        <v>343</v>
      </c>
      <c r="E575" s="25" t="s">
        <v>107</v>
      </c>
      <c r="F575" s="25" t="s">
        <v>361</v>
      </c>
      <c r="G575" s="19" t="s">
        <v>414</v>
      </c>
      <c r="H575" s="20">
        <v>-3773.91</v>
      </c>
      <c r="I575" s="20"/>
      <c r="J575" s="20"/>
      <c r="K575" s="20">
        <v>-2778.72</v>
      </c>
      <c r="L575" s="20">
        <v>-3401.54</v>
      </c>
      <c r="M575" s="20">
        <v>-3445.79</v>
      </c>
      <c r="N575" s="20">
        <v>-3181.49</v>
      </c>
      <c r="O575" s="20">
        <v>-3087.74</v>
      </c>
      <c r="P575" s="20">
        <v>-3215.99</v>
      </c>
      <c r="Q575" s="20">
        <v>-2833.02</v>
      </c>
      <c r="R575" s="20">
        <v>-2860.13</v>
      </c>
      <c r="S575" s="20">
        <v>-2298.94</v>
      </c>
      <c r="T575" s="20">
        <v>-2459.34</v>
      </c>
      <c r="U575" s="20">
        <v>-2043.98</v>
      </c>
      <c r="V575" s="20">
        <v>-1445.1</v>
      </c>
      <c r="W575" s="20">
        <v>-1068.58</v>
      </c>
      <c r="X575" s="20">
        <v>-1577.51</v>
      </c>
      <c r="Y575" s="20">
        <v>-883.16</v>
      </c>
      <c r="Z575" s="20">
        <v>-658.98</v>
      </c>
      <c r="AA575" s="20">
        <v>-502.41</v>
      </c>
      <c r="AB575" s="20">
        <v>-343.35</v>
      </c>
      <c r="AC575" s="20">
        <v>-296.54000000000002</v>
      </c>
      <c r="AD575" s="20">
        <v>-219.1</v>
      </c>
      <c r="AE575" s="20">
        <v>-147.47999999999999</v>
      </c>
      <c r="AF575" s="20">
        <v>-227.78</v>
      </c>
      <c r="AG575" s="20">
        <v>-186.93</v>
      </c>
      <c r="AH575" s="20">
        <v>-178.43</v>
      </c>
      <c r="AI575" s="20">
        <v>-174.34</v>
      </c>
      <c r="AJ575" s="20">
        <v>-117.72</v>
      </c>
      <c r="AK575" s="20">
        <v>-55.36</v>
      </c>
      <c r="AL575" s="20">
        <v>-245.01</v>
      </c>
      <c r="AM575" s="20">
        <v>-68.2</v>
      </c>
      <c r="AN575" s="20">
        <v>-29.58</v>
      </c>
      <c r="AO575" s="20">
        <v>-31.93</v>
      </c>
      <c r="AP575" s="20">
        <v>-133.06</v>
      </c>
      <c r="AQ575" s="20">
        <v>-8.57</v>
      </c>
      <c r="AR575" s="20">
        <v>-9.1199999999999992</v>
      </c>
      <c r="AS575" s="20">
        <v>-10.57</v>
      </c>
      <c r="AT575" s="20">
        <v>-3.99</v>
      </c>
      <c r="AU575" s="20">
        <v>-21.25</v>
      </c>
      <c r="AV575" s="20">
        <v>-100.45</v>
      </c>
      <c r="AW575" s="20">
        <v>-33.31</v>
      </c>
      <c r="AX575" s="20">
        <v>-110.4</v>
      </c>
      <c r="AY575" s="20">
        <v>-11.23</v>
      </c>
      <c r="AZ575" s="20">
        <v>-7.86</v>
      </c>
      <c r="BA575" s="20">
        <v>-7.59</v>
      </c>
      <c r="BB575" s="20">
        <v>0</v>
      </c>
      <c r="BC575" s="20">
        <v>0</v>
      </c>
      <c r="BD575" s="20">
        <v>-9.4</v>
      </c>
      <c r="BE575" s="20">
        <v>-17.059999999999999</v>
      </c>
      <c r="BF575" s="11"/>
      <c r="BG575" s="22"/>
    </row>
    <row r="576" spans="1:59" x14ac:dyDescent="0.25">
      <c r="A576" s="23" t="s">
        <v>348</v>
      </c>
      <c r="B576" s="29" t="s">
        <v>349</v>
      </c>
      <c r="C576" s="25" t="s">
        <v>439</v>
      </c>
      <c r="D576" s="25" t="s">
        <v>343</v>
      </c>
      <c r="E576" s="25" t="s">
        <v>110</v>
      </c>
      <c r="F576" s="25" t="s">
        <v>361</v>
      </c>
      <c r="G576" s="19" t="s">
        <v>415</v>
      </c>
      <c r="H576" s="20">
        <v>0</v>
      </c>
      <c r="I576" s="20"/>
      <c r="J576" s="20"/>
      <c r="K576" s="20">
        <v>0</v>
      </c>
      <c r="L576" s="20">
        <v>0</v>
      </c>
      <c r="M576" s="20">
        <v>0</v>
      </c>
      <c r="N576" s="20">
        <v>0</v>
      </c>
      <c r="O576" s="20">
        <v>0</v>
      </c>
      <c r="P576" s="20">
        <v>0</v>
      </c>
      <c r="Q576" s="20">
        <v>0</v>
      </c>
      <c r="R576" s="20">
        <v>-36.799999999999997</v>
      </c>
      <c r="S576" s="20">
        <v>-17.93</v>
      </c>
      <c r="T576" s="20">
        <v>-28.49</v>
      </c>
      <c r="U576" s="20">
        <v>-58.29</v>
      </c>
      <c r="V576" s="20">
        <v>-11.82</v>
      </c>
      <c r="W576" s="20">
        <v>-86.43</v>
      </c>
      <c r="X576" s="20">
        <v>-94.6</v>
      </c>
      <c r="Y576" s="20">
        <v>-17.03</v>
      </c>
      <c r="Z576" s="20">
        <v>-21.05</v>
      </c>
      <c r="AA576" s="20">
        <v>-39.42</v>
      </c>
      <c r="AB576" s="20">
        <v>-29.28</v>
      </c>
      <c r="AC576" s="20">
        <v>-34.340000000000003</v>
      </c>
      <c r="AD576" s="20">
        <v>-32.86</v>
      </c>
      <c r="AE576" s="20">
        <v>-23.82</v>
      </c>
      <c r="AF576" s="20">
        <v>-31.44</v>
      </c>
      <c r="AG576" s="20">
        <v>-35.6</v>
      </c>
      <c r="AH576" s="20">
        <v>-27.34</v>
      </c>
      <c r="AI576" s="20">
        <v>-19.02</v>
      </c>
      <c r="AJ576" s="20">
        <v>-4.3</v>
      </c>
      <c r="AK576" s="20">
        <v>-4.97</v>
      </c>
      <c r="AL576" s="20">
        <v>-2.17</v>
      </c>
      <c r="AM576" s="20">
        <v>-4.0199999999999996</v>
      </c>
      <c r="AN576" s="20">
        <v>0</v>
      </c>
      <c r="AO576" s="20">
        <v>-34.17</v>
      </c>
      <c r="AP576" s="20">
        <v>-4.09</v>
      </c>
      <c r="AQ576" s="20">
        <v>-19.510000000000002</v>
      </c>
      <c r="AR576" s="20">
        <v>-30.24</v>
      </c>
      <c r="AS576" s="20">
        <v>-0.05</v>
      </c>
      <c r="AT576" s="20">
        <v>-0.23</v>
      </c>
      <c r="AU576" s="20">
        <v>-0.27</v>
      </c>
      <c r="AV576" s="20">
        <v>0</v>
      </c>
      <c r="AW576" s="20">
        <v>0</v>
      </c>
      <c r="AX576" s="20">
        <v>-2.34</v>
      </c>
      <c r="AY576" s="20">
        <v>-1.99</v>
      </c>
      <c r="AZ576" s="20">
        <v>-1.98</v>
      </c>
      <c r="BA576" s="20">
        <v>-3.5</v>
      </c>
      <c r="BB576" s="20">
        <v>-8.17</v>
      </c>
      <c r="BC576" s="20">
        <v>0</v>
      </c>
      <c r="BD576" s="20">
        <v>0</v>
      </c>
      <c r="BE576" s="20">
        <v>0</v>
      </c>
      <c r="BF576" s="11"/>
      <c r="BG576" s="22"/>
    </row>
    <row r="577" spans="1:59" x14ac:dyDescent="0.25">
      <c r="A577" s="23" t="s">
        <v>319</v>
      </c>
      <c r="B577" s="29" t="s">
        <v>320</v>
      </c>
      <c r="C577" s="25" t="s">
        <v>439</v>
      </c>
      <c r="D577" s="25" t="s">
        <v>343</v>
      </c>
      <c r="E577" s="25" t="s">
        <v>25</v>
      </c>
      <c r="F577" s="25" t="s">
        <v>361</v>
      </c>
      <c r="G577" s="19" t="s">
        <v>440</v>
      </c>
      <c r="H577" s="20">
        <v>0</v>
      </c>
      <c r="I577" s="20"/>
      <c r="J577" s="20"/>
      <c r="K577" s="20">
        <v>0</v>
      </c>
      <c r="L577" s="20">
        <v>0</v>
      </c>
      <c r="M577" s="20">
        <v>0</v>
      </c>
      <c r="N577" s="20">
        <v>0</v>
      </c>
      <c r="O577" s="20">
        <v>0</v>
      </c>
      <c r="P577" s="20">
        <v>0</v>
      </c>
      <c r="Q577" s="20">
        <v>0</v>
      </c>
      <c r="R577" s="20">
        <v>0</v>
      </c>
      <c r="S577" s="20">
        <v>-16.46</v>
      </c>
      <c r="T577" s="20">
        <v>-22.7</v>
      </c>
      <c r="U577" s="20">
        <v>-1221.9000000000001</v>
      </c>
      <c r="V577" s="20">
        <v>-1393.9</v>
      </c>
      <c r="W577" s="20">
        <v>-1922.15</v>
      </c>
      <c r="X577" s="20">
        <v>-2052.36</v>
      </c>
      <c r="Y577" s="20">
        <v>-2010.76</v>
      </c>
      <c r="Z577" s="20">
        <v>-2452.1999999999998</v>
      </c>
      <c r="AA577" s="20">
        <v>-2638.37</v>
      </c>
      <c r="AB577" s="20">
        <v>-2794.79</v>
      </c>
      <c r="AC577" s="20">
        <v>-3402.63</v>
      </c>
      <c r="AD577" s="20">
        <v>-2817.88</v>
      </c>
      <c r="AE577" s="20">
        <v>-2907.22</v>
      </c>
      <c r="AF577" s="20">
        <v>-3903.49</v>
      </c>
      <c r="AG577" s="20">
        <v>-3102.58</v>
      </c>
      <c r="AH577" s="20">
        <v>-2887.51</v>
      </c>
      <c r="AI577" s="20">
        <v>-2474.46</v>
      </c>
      <c r="AJ577" s="20">
        <v>-2360.62</v>
      </c>
      <c r="AK577" s="20">
        <v>-2311.08</v>
      </c>
      <c r="AL577" s="20">
        <v>-2253.5300000000002</v>
      </c>
      <c r="AM577" s="20">
        <v>-2815.3</v>
      </c>
      <c r="AN577" s="20">
        <v>-2814.07</v>
      </c>
      <c r="AO577" s="20">
        <v>-3002.03</v>
      </c>
      <c r="AP577" s="20">
        <v>-3312.04</v>
      </c>
      <c r="AQ577" s="20">
        <v>-3082.98</v>
      </c>
      <c r="AR577" s="20">
        <v>-2724.49</v>
      </c>
      <c r="AS577" s="20">
        <v>-3235.56</v>
      </c>
      <c r="AT577" s="20">
        <v>-3190.04</v>
      </c>
      <c r="AU577" s="20">
        <v>-2495.27</v>
      </c>
      <c r="AV577" s="20">
        <v>-2840.79</v>
      </c>
      <c r="AW577" s="20">
        <v>-2956.06</v>
      </c>
      <c r="AX577" s="20">
        <v>-2217.5</v>
      </c>
      <c r="AY577" s="20">
        <v>-2386.41</v>
      </c>
      <c r="AZ577" s="20">
        <v>-2515.5100000000002</v>
      </c>
      <c r="BA577" s="20">
        <v>-2591.29</v>
      </c>
      <c r="BB577" s="20">
        <v>-2486.63</v>
      </c>
      <c r="BC577" s="20">
        <v>-2526.54</v>
      </c>
      <c r="BD577" s="20">
        <v>-2343.5</v>
      </c>
      <c r="BE577" s="20">
        <v>-2938.38</v>
      </c>
      <c r="BF577" s="11"/>
      <c r="BG577" s="22"/>
    </row>
    <row r="578" spans="1:59" x14ac:dyDescent="0.25">
      <c r="A578" s="23" t="s">
        <v>350</v>
      </c>
      <c r="B578" s="29" t="s">
        <v>351</v>
      </c>
      <c r="C578" s="25" t="s">
        <v>439</v>
      </c>
      <c r="D578" s="25" t="s">
        <v>343</v>
      </c>
      <c r="E578" s="25" t="s">
        <v>128</v>
      </c>
      <c r="F578" s="25" t="s">
        <v>361</v>
      </c>
      <c r="G578" s="19" t="s">
        <v>414</v>
      </c>
      <c r="H578" s="20">
        <v>0</v>
      </c>
      <c r="I578" s="20"/>
      <c r="J578" s="20"/>
      <c r="K578" s="20">
        <v>0</v>
      </c>
      <c r="L578" s="20">
        <v>0</v>
      </c>
      <c r="M578" s="20">
        <v>0</v>
      </c>
      <c r="N578" s="20">
        <v>0</v>
      </c>
      <c r="O578" s="20">
        <v>0</v>
      </c>
      <c r="P578" s="20">
        <v>0</v>
      </c>
      <c r="Q578" s="20">
        <v>0</v>
      </c>
      <c r="R578" s="20">
        <v>0</v>
      </c>
      <c r="S578" s="20">
        <v>0</v>
      </c>
      <c r="T578" s="20">
        <v>0</v>
      </c>
      <c r="U578" s="20">
        <v>0</v>
      </c>
      <c r="V578" s="20">
        <v>-10.029999999999999</v>
      </c>
      <c r="W578" s="20">
        <v>-34.35</v>
      </c>
      <c r="X578" s="20">
        <v>-169.95</v>
      </c>
      <c r="Y578" s="20">
        <v>-15.33</v>
      </c>
      <c r="Z578" s="20">
        <v>-87.54</v>
      </c>
      <c r="AA578" s="20">
        <v>-9.01</v>
      </c>
      <c r="AB578" s="20">
        <v>-95.88</v>
      </c>
      <c r="AC578" s="20">
        <v>-75.87</v>
      </c>
      <c r="AD578" s="20">
        <v>-90.29</v>
      </c>
      <c r="AE578" s="20">
        <v>-66.06</v>
      </c>
      <c r="AF578" s="20">
        <v>-41.26</v>
      </c>
      <c r="AG578" s="20">
        <v>-43.06</v>
      </c>
      <c r="AH578" s="20">
        <v>-2.31</v>
      </c>
      <c r="AI578" s="20">
        <v>0</v>
      </c>
      <c r="AJ578" s="20">
        <v>0</v>
      </c>
      <c r="AK578" s="20">
        <v>0</v>
      </c>
      <c r="AL578" s="20">
        <v>0</v>
      </c>
      <c r="AM578" s="20">
        <v>0</v>
      </c>
      <c r="AN578" s="20">
        <v>-1.3</v>
      </c>
      <c r="AO578" s="20">
        <v>0</v>
      </c>
      <c r="AP578" s="20">
        <v>0</v>
      </c>
      <c r="AQ578" s="20">
        <v>0</v>
      </c>
      <c r="AR578" s="20">
        <v>0</v>
      </c>
      <c r="AS578" s="20">
        <v>0</v>
      </c>
      <c r="AT578" s="20">
        <v>0</v>
      </c>
      <c r="AU578" s="20">
        <v>0</v>
      </c>
      <c r="AV578" s="20">
        <v>0</v>
      </c>
      <c r="AW578" s="20">
        <v>0</v>
      </c>
      <c r="AX578" s="20">
        <v>0</v>
      </c>
      <c r="AY578" s="20">
        <v>0</v>
      </c>
      <c r="AZ578" s="20">
        <v>0</v>
      </c>
      <c r="BA578" s="20">
        <v>0</v>
      </c>
      <c r="BB578" s="20">
        <v>0</v>
      </c>
      <c r="BC578" s="20">
        <v>0</v>
      </c>
      <c r="BD578" s="20">
        <v>0</v>
      </c>
      <c r="BE578" s="20">
        <v>0</v>
      </c>
      <c r="BF578" s="11"/>
      <c r="BG578" s="22"/>
    </row>
    <row r="579" spans="1:59" x14ac:dyDescent="0.25">
      <c r="A579" s="23" t="s">
        <v>352</v>
      </c>
      <c r="B579" s="29" t="s">
        <v>353</v>
      </c>
      <c r="C579" s="25" t="s">
        <v>439</v>
      </c>
      <c r="D579" s="25" t="s">
        <v>343</v>
      </c>
      <c r="E579" s="25" t="s">
        <v>134</v>
      </c>
      <c r="F579" s="25" t="s">
        <v>361</v>
      </c>
      <c r="G579" s="19" t="s">
        <v>415</v>
      </c>
      <c r="H579" s="20">
        <v>0</v>
      </c>
      <c r="I579" s="20"/>
      <c r="J579" s="20"/>
      <c r="K579" s="20">
        <v>0</v>
      </c>
      <c r="L579" s="20">
        <v>0</v>
      </c>
      <c r="M579" s="20">
        <v>0</v>
      </c>
      <c r="N579" s="20">
        <v>0</v>
      </c>
      <c r="O579" s="20">
        <v>0</v>
      </c>
      <c r="P579" s="20">
        <v>0</v>
      </c>
      <c r="Q579" s="20">
        <v>0</v>
      </c>
      <c r="R579" s="20">
        <v>0</v>
      </c>
      <c r="S579" s="20">
        <v>0</v>
      </c>
      <c r="T579" s="20">
        <v>0</v>
      </c>
      <c r="U579" s="20">
        <v>0</v>
      </c>
      <c r="V579" s="20">
        <v>0</v>
      </c>
      <c r="W579" s="20">
        <v>0</v>
      </c>
      <c r="X579" s="20">
        <v>-0.64</v>
      </c>
      <c r="Y579" s="20">
        <v>-0.38</v>
      </c>
      <c r="Z579" s="20">
        <v>-1.02</v>
      </c>
      <c r="AA579" s="20">
        <v>-1.72</v>
      </c>
      <c r="AB579" s="20">
        <v>0</v>
      </c>
      <c r="AC579" s="20">
        <v>-8.2200000000000006</v>
      </c>
      <c r="AD579" s="20">
        <v>-0.77</v>
      </c>
      <c r="AE579" s="20">
        <v>-0.62</v>
      </c>
      <c r="AF579" s="20">
        <v>-0.42</v>
      </c>
      <c r="AG579" s="20">
        <v>-0.31</v>
      </c>
      <c r="AH579" s="20">
        <v>0</v>
      </c>
      <c r="AI579" s="20">
        <v>0</v>
      </c>
      <c r="AJ579" s="20">
        <v>0</v>
      </c>
      <c r="AK579" s="20">
        <v>0</v>
      </c>
      <c r="AL579" s="20">
        <v>0</v>
      </c>
      <c r="AM579" s="20">
        <v>0</v>
      </c>
      <c r="AN579" s="20">
        <v>0</v>
      </c>
      <c r="AO579" s="20">
        <v>0</v>
      </c>
      <c r="AP579" s="20">
        <v>0</v>
      </c>
      <c r="AQ579" s="20">
        <v>0</v>
      </c>
      <c r="AR579" s="20">
        <v>0</v>
      </c>
      <c r="AS579" s="20">
        <v>0</v>
      </c>
      <c r="AT579" s="20">
        <v>0</v>
      </c>
      <c r="AU579" s="20">
        <v>0</v>
      </c>
      <c r="AV579" s="20">
        <v>0</v>
      </c>
      <c r="AW579" s="20">
        <v>0</v>
      </c>
      <c r="AX579" s="20">
        <v>0</v>
      </c>
      <c r="AY579" s="20">
        <v>0</v>
      </c>
      <c r="AZ579" s="20">
        <v>0</v>
      </c>
      <c r="BA579" s="20">
        <v>0</v>
      </c>
      <c r="BB579" s="20">
        <v>0</v>
      </c>
      <c r="BC579" s="20">
        <v>0</v>
      </c>
      <c r="BD579" s="20">
        <v>0</v>
      </c>
      <c r="BE579" s="20">
        <v>0</v>
      </c>
      <c r="BF579" s="11"/>
      <c r="BG579" s="22"/>
    </row>
    <row r="580" spans="1:59" x14ac:dyDescent="0.25">
      <c r="A580" s="23" t="s">
        <v>441</v>
      </c>
      <c r="B580" s="29" t="s">
        <v>442</v>
      </c>
      <c r="C580" s="25" t="s">
        <v>439</v>
      </c>
      <c r="D580" s="25" t="s">
        <v>343</v>
      </c>
      <c r="E580" s="25" t="s">
        <v>28</v>
      </c>
      <c r="F580" s="25" t="s">
        <v>364</v>
      </c>
      <c r="G580" s="19" t="s">
        <v>443</v>
      </c>
      <c r="H580" s="20">
        <v>0</v>
      </c>
      <c r="I580" s="20"/>
      <c r="J580" s="20"/>
      <c r="K580" s="20">
        <v>0</v>
      </c>
      <c r="L580" s="20">
        <v>0</v>
      </c>
      <c r="M580" s="20">
        <v>0</v>
      </c>
      <c r="N580" s="20">
        <v>-1.62</v>
      </c>
      <c r="O580" s="20">
        <v>-5.4</v>
      </c>
      <c r="P580" s="20">
        <v>-7.56</v>
      </c>
      <c r="Q580" s="20">
        <v>-7.56</v>
      </c>
      <c r="R580" s="20">
        <v>-8.1</v>
      </c>
      <c r="S580" s="20">
        <v>-8.1</v>
      </c>
      <c r="T580" s="20">
        <v>-8.1</v>
      </c>
      <c r="U580" s="20">
        <v>-8.64</v>
      </c>
      <c r="V580" s="20">
        <v>-9.18</v>
      </c>
      <c r="W580" s="20">
        <v>-9.18</v>
      </c>
      <c r="X580" s="20">
        <v>-9.18</v>
      </c>
      <c r="Y580" s="20">
        <v>-11.33</v>
      </c>
      <c r="Z580" s="20">
        <v>-14.07</v>
      </c>
      <c r="AA580" s="20">
        <v>-17.04</v>
      </c>
      <c r="AB580" s="20">
        <v>-19.97</v>
      </c>
      <c r="AC580" s="20">
        <v>-23.15</v>
      </c>
      <c r="AD580" s="20">
        <v>-26.86</v>
      </c>
      <c r="AE580" s="20">
        <v>-30.89</v>
      </c>
      <c r="AF580" s="20">
        <v>-37.29</v>
      </c>
      <c r="AG580" s="20">
        <v>-39.200000000000003</v>
      </c>
      <c r="AH580" s="20">
        <v>-42.56</v>
      </c>
      <c r="AI580" s="20">
        <v>-44.16</v>
      </c>
      <c r="AJ580" s="20">
        <v>-45.96</v>
      </c>
      <c r="AK580" s="20">
        <v>-47.07</v>
      </c>
      <c r="AL580" s="20">
        <v>-47.94</v>
      </c>
      <c r="AM580" s="20">
        <v>-48.8</v>
      </c>
      <c r="AN580" s="20">
        <v>-50.53</v>
      </c>
      <c r="AO580" s="20">
        <v>-53.78</v>
      </c>
      <c r="AP580" s="20">
        <v>-57.22</v>
      </c>
      <c r="AQ580" s="20">
        <v>-61.54</v>
      </c>
      <c r="AR580" s="20">
        <v>-66.3</v>
      </c>
      <c r="AS580" s="20">
        <v>-70.83</v>
      </c>
      <c r="AT580" s="20">
        <v>-73.86</v>
      </c>
      <c r="AU580" s="20">
        <v>-77.739999999999995</v>
      </c>
      <c r="AV580" s="20">
        <v>-80.150000000000006</v>
      </c>
      <c r="AW580" s="20">
        <v>-82.74</v>
      </c>
      <c r="AX580" s="20">
        <v>-84.68</v>
      </c>
      <c r="AY580" s="20">
        <v>-87.11</v>
      </c>
      <c r="AZ580" s="20">
        <v>-88.33</v>
      </c>
      <c r="BA580" s="20">
        <v>-89.54</v>
      </c>
      <c r="BB580" s="20">
        <v>-90.51</v>
      </c>
      <c r="BC580" s="20">
        <v>-91.65</v>
      </c>
      <c r="BD580" s="20">
        <v>-91.65</v>
      </c>
      <c r="BE580" s="20">
        <v>-91.65</v>
      </c>
      <c r="BF580" s="11"/>
      <c r="BG580" s="22"/>
    </row>
    <row r="581" spans="1:59" x14ac:dyDescent="0.25">
      <c r="A581" s="23" t="s">
        <v>356</v>
      </c>
      <c r="B581" s="29" t="s">
        <v>357</v>
      </c>
      <c r="C581" s="25" t="s">
        <v>439</v>
      </c>
      <c r="D581" s="25" t="s">
        <v>343</v>
      </c>
      <c r="E581" s="25" t="s">
        <v>43</v>
      </c>
      <c r="F581" s="25" t="s">
        <v>361</v>
      </c>
      <c r="G581" s="19" t="s">
        <v>444</v>
      </c>
      <c r="H581" s="20">
        <v>0</v>
      </c>
      <c r="I581" s="20"/>
      <c r="J581" s="20"/>
      <c r="K581" s="20">
        <v>0</v>
      </c>
      <c r="L581" s="20">
        <v>0</v>
      </c>
      <c r="M581" s="20">
        <v>0</v>
      </c>
      <c r="N581" s="20">
        <v>0</v>
      </c>
      <c r="O581" s="20">
        <v>0</v>
      </c>
      <c r="P581" s="20">
        <v>0</v>
      </c>
      <c r="Q581" s="20">
        <v>0</v>
      </c>
      <c r="R581" s="20">
        <v>0</v>
      </c>
      <c r="S581" s="20">
        <v>0</v>
      </c>
      <c r="T581" s="20">
        <v>0</v>
      </c>
      <c r="U581" s="20">
        <v>0</v>
      </c>
      <c r="V581" s="20">
        <v>-162.68</v>
      </c>
      <c r="W581" s="20">
        <v>-162.68</v>
      </c>
      <c r="X581" s="20">
        <v>-162.68</v>
      </c>
      <c r="Y581" s="20">
        <v>-146.16</v>
      </c>
      <c r="Z581" s="20">
        <v>-146.16</v>
      </c>
      <c r="AA581" s="20">
        <v>-146.16</v>
      </c>
      <c r="AB581" s="20">
        <v>-146.16</v>
      </c>
      <c r="AC581" s="20">
        <v>-146.16</v>
      </c>
      <c r="AD581" s="20">
        <v>-146.16</v>
      </c>
      <c r="AE581" s="20">
        <v>-146.16</v>
      </c>
      <c r="AF581" s="20">
        <v>-146.16</v>
      </c>
      <c r="AG581" s="20">
        <v>-146.16</v>
      </c>
      <c r="AH581" s="20">
        <v>-146.16</v>
      </c>
      <c r="AI581" s="20">
        <v>-146.16</v>
      </c>
      <c r="AJ581" s="20">
        <v>-146.16</v>
      </c>
      <c r="AK581" s="20">
        <v>-146.16</v>
      </c>
      <c r="AL581" s="20">
        <v>-146.16</v>
      </c>
      <c r="AM581" s="20">
        <v>-146.16</v>
      </c>
      <c r="AN581" s="20">
        <v>-146.16</v>
      </c>
      <c r="AO581" s="20">
        <v>-146.16</v>
      </c>
      <c r="AP581" s="20">
        <v>-146.16</v>
      </c>
      <c r="AQ581" s="20">
        <v>-146.16</v>
      </c>
      <c r="AR581" s="20">
        <v>-146.16</v>
      </c>
      <c r="AS581" s="20">
        <v>-146.16</v>
      </c>
      <c r="AT581" s="20">
        <v>-146.16</v>
      </c>
      <c r="AU581" s="20">
        <v>-146.16</v>
      </c>
      <c r="AV581" s="20">
        <v>-146.16</v>
      </c>
      <c r="AW581" s="20">
        <v>-153.47</v>
      </c>
      <c r="AX581" s="20">
        <v>-138.58000000000001</v>
      </c>
      <c r="AY581" s="20">
        <v>-147.24</v>
      </c>
      <c r="AZ581" s="20">
        <v>-150.91999999999999</v>
      </c>
      <c r="BA581" s="20">
        <v>-150.91999999999999</v>
      </c>
      <c r="BB581" s="20">
        <v>-149.41</v>
      </c>
      <c r="BC581" s="20">
        <v>-147.91999999999999</v>
      </c>
      <c r="BD581" s="20">
        <v>-143.47999999999999</v>
      </c>
      <c r="BE581" s="20">
        <v>-156.4</v>
      </c>
      <c r="BF581" s="11"/>
      <c r="BG581" s="22"/>
    </row>
    <row r="582" spans="1:59" x14ac:dyDescent="0.25">
      <c r="A582" s="23" t="s">
        <v>391</v>
      </c>
      <c r="B582" s="29" t="s">
        <v>392</v>
      </c>
      <c r="C582" s="25" t="s">
        <v>439</v>
      </c>
      <c r="D582" s="25" t="s">
        <v>343</v>
      </c>
      <c r="E582" s="25" t="s">
        <v>49</v>
      </c>
      <c r="F582" s="25" t="s">
        <v>361</v>
      </c>
      <c r="G582" s="19" t="s">
        <v>444</v>
      </c>
      <c r="H582" s="20">
        <v>0</v>
      </c>
      <c r="I582" s="20"/>
      <c r="J582" s="20"/>
      <c r="K582" s="20">
        <v>0</v>
      </c>
      <c r="L582" s="20">
        <v>0</v>
      </c>
      <c r="M582" s="20">
        <v>0</v>
      </c>
      <c r="N582" s="20">
        <v>0</v>
      </c>
      <c r="O582" s="20">
        <v>0</v>
      </c>
      <c r="P582" s="20">
        <v>0</v>
      </c>
      <c r="Q582" s="20">
        <v>0</v>
      </c>
      <c r="R582" s="20">
        <v>0</v>
      </c>
      <c r="S582" s="20">
        <v>0</v>
      </c>
      <c r="T582" s="20">
        <v>0</v>
      </c>
      <c r="U582" s="20">
        <v>0</v>
      </c>
      <c r="V582" s="20">
        <v>-1.82</v>
      </c>
      <c r="W582" s="20">
        <v>-1.82</v>
      </c>
      <c r="X582" s="20">
        <v>-1.82</v>
      </c>
      <c r="Y582" s="20">
        <v>-17.5</v>
      </c>
      <c r="Z582" s="20">
        <v>-58.33</v>
      </c>
      <c r="AA582" s="20">
        <v>-58.33</v>
      </c>
      <c r="AB582" s="20">
        <v>-58.33</v>
      </c>
      <c r="AC582" s="20">
        <v>-58.33</v>
      </c>
      <c r="AD582" s="20">
        <v>-70</v>
      </c>
      <c r="AE582" s="20">
        <v>-126.88</v>
      </c>
      <c r="AF582" s="20">
        <v>-303.27999999999997</v>
      </c>
      <c r="AG582" s="20">
        <v>-325.26</v>
      </c>
      <c r="AH582" s="20">
        <v>-346.01</v>
      </c>
      <c r="AI582" s="20">
        <v>-490.76</v>
      </c>
      <c r="AJ582" s="20">
        <v>-625.78</v>
      </c>
      <c r="AK582" s="20">
        <v>-513.33000000000004</v>
      </c>
      <c r="AL582" s="20">
        <v>-520.49</v>
      </c>
      <c r="AM582" s="20">
        <v>-527.64</v>
      </c>
      <c r="AN582" s="20">
        <v>-534.79</v>
      </c>
      <c r="AO582" s="20">
        <v>-670.12</v>
      </c>
      <c r="AP582" s="20">
        <v>-805.46</v>
      </c>
      <c r="AQ582" s="20">
        <v>-862</v>
      </c>
      <c r="AR582" s="20">
        <v>-918.54</v>
      </c>
      <c r="AS582" s="20">
        <v>-875.38</v>
      </c>
      <c r="AT582" s="20">
        <v>-832.21</v>
      </c>
      <c r="AU582" s="20">
        <v>-776.31</v>
      </c>
      <c r="AV582" s="20">
        <v>-720.41</v>
      </c>
      <c r="AW582" s="20">
        <v>-818.59</v>
      </c>
      <c r="AX582" s="20">
        <v>-916.77</v>
      </c>
      <c r="AY582" s="20">
        <v>-1099.3900000000001</v>
      </c>
      <c r="AZ582" s="20">
        <v>-1238.9000000000001</v>
      </c>
      <c r="BA582" s="20">
        <v>-1276.06</v>
      </c>
      <c r="BB582" s="20">
        <v>-1333.87</v>
      </c>
      <c r="BC582" s="20">
        <v>-1320.53</v>
      </c>
      <c r="BD582" s="20">
        <v>-1243.6199999999999</v>
      </c>
      <c r="BE582" s="20">
        <v>-1355.55</v>
      </c>
      <c r="BF582" s="11"/>
      <c r="BG582" s="22"/>
    </row>
    <row r="583" spans="1:59" x14ac:dyDescent="0.25">
      <c r="A583" s="23" t="s">
        <v>321</v>
      </c>
      <c r="B583" s="31" t="s">
        <v>322</v>
      </c>
      <c r="C583" s="25" t="s">
        <v>439</v>
      </c>
      <c r="D583" s="25" t="s">
        <v>343</v>
      </c>
      <c r="E583" s="25" t="s">
        <v>173</v>
      </c>
      <c r="F583" s="25" t="s">
        <v>361</v>
      </c>
      <c r="G583" s="19" t="s">
        <v>440</v>
      </c>
      <c r="H583" s="20">
        <v>0</v>
      </c>
      <c r="I583" s="20"/>
      <c r="J583" s="20"/>
      <c r="K583" s="20">
        <v>0</v>
      </c>
      <c r="L583" s="20">
        <v>0</v>
      </c>
      <c r="M583" s="20">
        <v>0</v>
      </c>
      <c r="N583" s="20">
        <v>0</v>
      </c>
      <c r="O583" s="20">
        <v>0</v>
      </c>
      <c r="P583" s="20">
        <v>0</v>
      </c>
      <c r="Q583" s="20">
        <v>0</v>
      </c>
      <c r="R583" s="20">
        <v>0</v>
      </c>
      <c r="S583" s="20">
        <v>0</v>
      </c>
      <c r="T583" s="20">
        <v>0</v>
      </c>
      <c r="U583" s="20">
        <v>0</v>
      </c>
      <c r="V583" s="20">
        <v>0</v>
      </c>
      <c r="W583" s="20">
        <v>0</v>
      </c>
      <c r="X583" s="20">
        <v>0</v>
      </c>
      <c r="Y583" s="20">
        <v>0</v>
      </c>
      <c r="Z583" s="20">
        <v>0</v>
      </c>
      <c r="AA583" s="20">
        <v>0</v>
      </c>
      <c r="AB583" s="20">
        <v>0</v>
      </c>
      <c r="AC583" s="20">
        <v>0</v>
      </c>
      <c r="AD583" s="20">
        <v>0</v>
      </c>
      <c r="AE583" s="20">
        <v>0</v>
      </c>
      <c r="AF583" s="20">
        <v>0</v>
      </c>
      <c r="AG583" s="20">
        <v>0</v>
      </c>
      <c r="AH583" s="20">
        <v>0</v>
      </c>
      <c r="AI583" s="20">
        <v>0</v>
      </c>
      <c r="AJ583" s="20">
        <v>0</v>
      </c>
      <c r="AK583" s="20">
        <v>0</v>
      </c>
      <c r="AL583" s="20">
        <v>0</v>
      </c>
      <c r="AM583" s="20">
        <v>0</v>
      </c>
      <c r="AN583" s="20">
        <v>0</v>
      </c>
      <c r="AO583" s="20">
        <v>0</v>
      </c>
      <c r="AP583" s="20">
        <v>0</v>
      </c>
      <c r="AQ583" s="20">
        <v>0</v>
      </c>
      <c r="AR583" s="20">
        <v>0</v>
      </c>
      <c r="AS583" s="20">
        <v>0</v>
      </c>
      <c r="AT583" s="20">
        <v>0</v>
      </c>
      <c r="AU583" s="20">
        <v>0</v>
      </c>
      <c r="AV583" s="20">
        <v>0</v>
      </c>
      <c r="AW583" s="20">
        <v>0</v>
      </c>
      <c r="AX583" s="20">
        <v>-7.87</v>
      </c>
      <c r="AY583" s="20">
        <v>-25.29</v>
      </c>
      <c r="AZ583" s="20">
        <v>-79.27</v>
      </c>
      <c r="BA583" s="20">
        <v>-144.08000000000001</v>
      </c>
      <c r="BB583" s="20">
        <v>-193.04</v>
      </c>
      <c r="BC583" s="20">
        <v>-282.02999999999997</v>
      </c>
      <c r="BD583" s="20">
        <v>-450.41</v>
      </c>
      <c r="BE583" s="20">
        <v>-818.09</v>
      </c>
      <c r="BF583" s="11"/>
      <c r="BG583" s="22"/>
    </row>
    <row r="584" spans="1:59" x14ac:dyDescent="0.25">
      <c r="A584" s="23" t="s">
        <v>325</v>
      </c>
      <c r="B584" s="29" t="s">
        <v>326</v>
      </c>
      <c r="C584" s="25" t="s">
        <v>439</v>
      </c>
      <c r="D584" s="25" t="s">
        <v>343</v>
      </c>
      <c r="E584" s="25" t="s">
        <v>138</v>
      </c>
      <c r="F584" s="25" t="s">
        <v>435</v>
      </c>
      <c r="G584" s="19" t="s">
        <v>418</v>
      </c>
      <c r="H584" s="20">
        <v>-3096.27</v>
      </c>
      <c r="I584" s="20"/>
      <c r="J584" s="20"/>
      <c r="K584" s="20">
        <v>-3541.95</v>
      </c>
      <c r="L584" s="20">
        <v>-4132.66</v>
      </c>
      <c r="M584" s="20">
        <v>-4587.74</v>
      </c>
      <c r="N584" s="20">
        <v>-5223.58</v>
      </c>
      <c r="O584" s="20">
        <v>-5704.82</v>
      </c>
      <c r="P584" s="20">
        <v>-6065.04</v>
      </c>
      <c r="Q584" s="20">
        <v>-6337.44</v>
      </c>
      <c r="R584" s="20">
        <v>-6667.12</v>
      </c>
      <c r="S584" s="20">
        <v>-6791.83</v>
      </c>
      <c r="T584" s="20">
        <v>-6983.14</v>
      </c>
      <c r="U584" s="20">
        <v>-7271.49</v>
      </c>
      <c r="V584" s="20">
        <v>-7470.06</v>
      </c>
      <c r="W584" s="20">
        <v>-7840.81</v>
      </c>
      <c r="X584" s="20">
        <v>-7901.98</v>
      </c>
      <c r="Y584" s="20">
        <v>-7620.46</v>
      </c>
      <c r="Z584" s="20">
        <v>-7747.17</v>
      </c>
      <c r="AA584" s="20">
        <v>-8190</v>
      </c>
      <c r="AB584" s="20">
        <v>-8761.61</v>
      </c>
      <c r="AC584" s="20">
        <v>-8882.4</v>
      </c>
      <c r="AD584" s="20">
        <v>-9013.6200000000008</v>
      </c>
      <c r="AE584" s="20">
        <v>-9010.2199999999993</v>
      </c>
      <c r="AF584" s="20">
        <v>-9200.83</v>
      </c>
      <c r="AG584" s="20">
        <v>-9284.3799999999992</v>
      </c>
      <c r="AH584" s="20">
        <v>-8963.6200000000008</v>
      </c>
      <c r="AI584" s="20">
        <v>-8992.39</v>
      </c>
      <c r="AJ584" s="20">
        <v>-9105.2900000000009</v>
      </c>
      <c r="AK584" s="20">
        <v>-9258.77</v>
      </c>
      <c r="AL584" s="20">
        <v>-8825.59</v>
      </c>
      <c r="AM584" s="20">
        <v>-8990.98</v>
      </c>
      <c r="AN584" s="20">
        <v>-9316.26</v>
      </c>
      <c r="AO584" s="20">
        <v>-9368.4</v>
      </c>
      <c r="AP584" s="20">
        <v>-9382.31</v>
      </c>
      <c r="AQ584" s="20">
        <v>-9465.2999999999993</v>
      </c>
      <c r="AR584" s="20">
        <v>-9217.1200000000008</v>
      </c>
      <c r="AS584" s="20">
        <v>-9181.2800000000007</v>
      </c>
      <c r="AT584" s="20">
        <v>-9309.4699999999993</v>
      </c>
      <c r="AU584" s="20">
        <v>-8959.06</v>
      </c>
      <c r="AV584" s="20">
        <v>-8789.83</v>
      </c>
      <c r="AW584" s="20">
        <v>-8625.6</v>
      </c>
      <c r="AX584" s="20">
        <v>-8371.59</v>
      </c>
      <c r="AY584" s="20">
        <v>-8566.42</v>
      </c>
      <c r="AZ584" s="20">
        <v>-8677.16</v>
      </c>
      <c r="BA584" s="20">
        <v>-8755.4699999999993</v>
      </c>
      <c r="BB584" s="20">
        <v>-8265.7000000000007</v>
      </c>
      <c r="BC584" s="20">
        <v>-8220.48</v>
      </c>
      <c r="BD584" s="20">
        <v>-7249.31</v>
      </c>
      <c r="BE584" s="20">
        <v>-8033.23</v>
      </c>
      <c r="BF584" s="66"/>
      <c r="BG584" s="22"/>
    </row>
    <row r="585" spans="1:59" x14ac:dyDescent="0.25">
      <c r="A585" s="23" t="s">
        <v>367</v>
      </c>
      <c r="B585" s="29" t="s">
        <v>368</v>
      </c>
      <c r="C585" s="25" t="s">
        <v>439</v>
      </c>
      <c r="D585" s="25" t="s">
        <v>343</v>
      </c>
      <c r="E585" s="25" t="s">
        <v>141</v>
      </c>
      <c r="F585" s="25" t="s">
        <v>361</v>
      </c>
      <c r="G585" s="19" t="s">
        <v>428</v>
      </c>
      <c r="H585" s="20">
        <v>-6353.23</v>
      </c>
      <c r="I585" s="20"/>
      <c r="J585" s="20"/>
      <c r="K585" s="20">
        <v>-5654.94</v>
      </c>
      <c r="L585" s="20">
        <v>-6420.14</v>
      </c>
      <c r="M585" s="20">
        <v>-6737.9</v>
      </c>
      <c r="N585" s="20">
        <v>-7287.6</v>
      </c>
      <c r="O585" s="20">
        <v>-7851.99</v>
      </c>
      <c r="P585" s="20">
        <v>-7435.71</v>
      </c>
      <c r="Q585" s="20">
        <v>-7121.73</v>
      </c>
      <c r="R585" s="20">
        <v>-7142.33</v>
      </c>
      <c r="S585" s="20">
        <v>-7159.19</v>
      </c>
      <c r="T585" s="20">
        <v>-7256.43</v>
      </c>
      <c r="U585" s="20">
        <v>-8697.49</v>
      </c>
      <c r="V585" s="20">
        <v>-8698.56</v>
      </c>
      <c r="W585" s="20">
        <v>-9098.48</v>
      </c>
      <c r="X585" s="20">
        <v>-8741.23</v>
      </c>
      <c r="Y585" s="20">
        <v>-8287.01</v>
      </c>
      <c r="Z585" s="20">
        <v>-8269.89</v>
      </c>
      <c r="AA585" s="20">
        <v>-9271.23</v>
      </c>
      <c r="AB585" s="20">
        <v>-9055.17</v>
      </c>
      <c r="AC585" s="20">
        <v>-9602.77</v>
      </c>
      <c r="AD585" s="20">
        <v>-9562.73</v>
      </c>
      <c r="AE585" s="20">
        <v>-9361.2900000000009</v>
      </c>
      <c r="AF585" s="20">
        <v>-10237.709999999999</v>
      </c>
      <c r="AG585" s="20">
        <v>-9639.83</v>
      </c>
      <c r="AH585" s="20">
        <v>-9591.2199999999993</v>
      </c>
      <c r="AI585" s="20">
        <v>-9226.92</v>
      </c>
      <c r="AJ585" s="20">
        <v>-8970.84</v>
      </c>
      <c r="AK585" s="20">
        <v>-9798.92</v>
      </c>
      <c r="AL585" s="20">
        <v>-9845.83</v>
      </c>
      <c r="AM585" s="20">
        <v>-10211.68</v>
      </c>
      <c r="AN585" s="20">
        <v>-10075.459999999999</v>
      </c>
      <c r="AO585" s="20">
        <v>-9978.34</v>
      </c>
      <c r="AP585" s="20">
        <v>-9792.9</v>
      </c>
      <c r="AQ585" s="20">
        <v>-9428.41</v>
      </c>
      <c r="AR585" s="20">
        <v>-9364.39</v>
      </c>
      <c r="AS585" s="20">
        <v>-9849.44</v>
      </c>
      <c r="AT585" s="20">
        <v>-11722.99</v>
      </c>
      <c r="AU585" s="20">
        <v>-10222.030000000001</v>
      </c>
      <c r="AV585" s="20">
        <v>-10486.01</v>
      </c>
      <c r="AW585" s="20">
        <v>-10435.15</v>
      </c>
      <c r="AX585" s="20">
        <v>-9575.09</v>
      </c>
      <c r="AY585" s="20">
        <v>-10271.469999999999</v>
      </c>
      <c r="AZ585" s="20">
        <v>-10550.91</v>
      </c>
      <c r="BA585" s="20">
        <v>-10641.66</v>
      </c>
      <c r="BB585" s="20">
        <v>-10619.74</v>
      </c>
      <c r="BC585" s="20">
        <v>-10394.280000000001</v>
      </c>
      <c r="BD585" s="20">
        <v>-10050.77</v>
      </c>
      <c r="BE585" s="20">
        <v>-11124.27</v>
      </c>
      <c r="BF585" s="11"/>
      <c r="BG585" s="22"/>
    </row>
    <row r="586" spans="1:59" x14ac:dyDescent="0.25">
      <c r="A586" s="67" t="s">
        <v>401</v>
      </c>
      <c r="B586" s="68" t="s">
        <v>402</v>
      </c>
      <c r="C586" s="25" t="s">
        <v>439</v>
      </c>
      <c r="D586" s="25" t="s">
        <v>343</v>
      </c>
      <c r="E586" s="25" t="s">
        <v>180</v>
      </c>
      <c r="F586" s="25" t="s">
        <v>436</v>
      </c>
      <c r="G586" s="19" t="s">
        <v>411</v>
      </c>
      <c r="H586" s="20">
        <v>-274.77999999999997</v>
      </c>
      <c r="I586" s="20"/>
      <c r="J586" s="20"/>
      <c r="K586" s="20">
        <v>-237.46</v>
      </c>
      <c r="L586" s="20">
        <v>-241.01</v>
      </c>
      <c r="M586" s="20">
        <v>-233.79</v>
      </c>
      <c r="N586" s="20">
        <v>-228.81</v>
      </c>
      <c r="O586" s="20">
        <v>-243.28</v>
      </c>
      <c r="P586" s="20">
        <v>-230.52</v>
      </c>
      <c r="Q586" s="20">
        <v>-212.85</v>
      </c>
      <c r="R586" s="20">
        <v>-199.5</v>
      </c>
      <c r="S586" s="20">
        <v>-188.77</v>
      </c>
      <c r="T586" s="20">
        <v>-194.04</v>
      </c>
      <c r="U586" s="20">
        <v>-183.77</v>
      </c>
      <c r="V586" s="20">
        <v>-117.67</v>
      </c>
      <c r="W586" s="20">
        <v>-103.52</v>
      </c>
      <c r="X586" s="20">
        <v>-85.32</v>
      </c>
      <c r="Y586" s="20">
        <v>-71.94</v>
      </c>
      <c r="Z586" s="20">
        <v>-69.650000000000006</v>
      </c>
      <c r="AA586" s="20">
        <v>-72.12</v>
      </c>
      <c r="AB586" s="20">
        <v>-66.7</v>
      </c>
      <c r="AC586" s="20">
        <v>-66</v>
      </c>
      <c r="AD586" s="20">
        <v>-57.49</v>
      </c>
      <c r="AE586" s="20">
        <v>-54.72</v>
      </c>
      <c r="AF586" s="20">
        <v>-51.35</v>
      </c>
      <c r="AG586" s="20">
        <v>-43.14</v>
      </c>
      <c r="AH586" s="20">
        <v>-35.340000000000003</v>
      </c>
      <c r="AI586" s="20">
        <v>-33.01</v>
      </c>
      <c r="AJ586" s="20">
        <v>-30.39</v>
      </c>
      <c r="AK586" s="20">
        <v>-32.18</v>
      </c>
      <c r="AL586" s="20">
        <v>-27.78</v>
      </c>
      <c r="AM586" s="20">
        <v>-28.54</v>
      </c>
      <c r="AN586" s="20">
        <v>-28.04</v>
      </c>
      <c r="AO586" s="20">
        <v>-25.8</v>
      </c>
      <c r="AP586" s="20">
        <v>-23.02</v>
      </c>
      <c r="AQ586" s="20">
        <v>-19.329999999999998</v>
      </c>
      <c r="AR586" s="20">
        <v>-19.37</v>
      </c>
      <c r="AS586" s="20">
        <v>-21.34</v>
      </c>
      <c r="AT586" s="20">
        <v>-23.39</v>
      </c>
      <c r="AU586" s="20">
        <v>-23.75</v>
      </c>
      <c r="AV586" s="20">
        <v>-18.39</v>
      </c>
      <c r="AW586" s="20">
        <v>-20.94</v>
      </c>
      <c r="AX586" s="20">
        <v>-21.47</v>
      </c>
      <c r="AY586" s="20">
        <v>-21.97</v>
      </c>
      <c r="AZ586" s="20">
        <v>-24.23</v>
      </c>
      <c r="BA586" s="20">
        <v>-18.61</v>
      </c>
      <c r="BB586" s="20">
        <v>-19.46</v>
      </c>
      <c r="BC586" s="20">
        <v>-18.47</v>
      </c>
      <c r="BD586" s="20">
        <v>-17.53</v>
      </c>
      <c r="BE586" s="20">
        <v>-17.46</v>
      </c>
      <c r="BF586" s="11"/>
      <c r="BG586" s="68"/>
    </row>
    <row r="587" spans="1:59" x14ac:dyDescent="0.25">
      <c r="A587" s="13" t="s">
        <v>445</v>
      </c>
      <c r="B587" s="33" t="s">
        <v>446</v>
      </c>
      <c r="C587" s="60"/>
      <c r="D587" s="60"/>
      <c r="E587" s="60"/>
      <c r="F587" s="60"/>
      <c r="G587" s="61"/>
      <c r="H587" s="20">
        <v>179378.08</v>
      </c>
      <c r="I587" s="20">
        <v>0</v>
      </c>
      <c r="J587" s="20">
        <v>0</v>
      </c>
      <c r="K587" s="20">
        <v>153221.31</v>
      </c>
      <c r="L587" s="20">
        <v>171301.17</v>
      </c>
      <c r="M587" s="20">
        <v>170455.53</v>
      </c>
      <c r="N587" s="20">
        <v>183811.17</v>
      </c>
      <c r="O587" s="20">
        <v>199214.02</v>
      </c>
      <c r="P587" s="20">
        <v>159531.20000000001</v>
      </c>
      <c r="Q587" s="20">
        <v>145741.10999999999</v>
      </c>
      <c r="R587" s="20">
        <v>142690.73000000001</v>
      </c>
      <c r="S587" s="20">
        <v>136298.51</v>
      </c>
      <c r="T587" s="20">
        <v>128603.43</v>
      </c>
      <c r="U587" s="20">
        <v>149998.98000000001</v>
      </c>
      <c r="V587" s="20">
        <v>150088.29999999999</v>
      </c>
      <c r="W587" s="20">
        <v>154989.03</v>
      </c>
      <c r="X587" s="20">
        <v>143277.51999999999</v>
      </c>
      <c r="Y587" s="20">
        <v>127947.71</v>
      </c>
      <c r="Z587" s="20">
        <v>125682.19</v>
      </c>
      <c r="AA587" s="20">
        <v>135686.70000000001</v>
      </c>
      <c r="AB587" s="20">
        <v>129889.88</v>
      </c>
      <c r="AC587" s="20">
        <v>142629</v>
      </c>
      <c r="AD587" s="20">
        <v>136951.79999999999</v>
      </c>
      <c r="AE587" s="20">
        <v>140239.59</v>
      </c>
      <c r="AF587" s="20">
        <v>149576.04</v>
      </c>
      <c r="AG587" s="20">
        <v>139432.44</v>
      </c>
      <c r="AH587" s="20">
        <v>138170.1</v>
      </c>
      <c r="AI587" s="20">
        <v>135352.03</v>
      </c>
      <c r="AJ587" s="20">
        <v>130413.71</v>
      </c>
      <c r="AK587" s="20">
        <v>137762.79</v>
      </c>
      <c r="AL587" s="20">
        <v>134227</v>
      </c>
      <c r="AM587" s="20">
        <v>138343.65</v>
      </c>
      <c r="AN587" s="20">
        <v>137740.94</v>
      </c>
      <c r="AO587" s="20">
        <v>140492.84</v>
      </c>
      <c r="AP587" s="20">
        <v>141082.19</v>
      </c>
      <c r="AQ587" s="20">
        <v>142172.9</v>
      </c>
      <c r="AR587" s="20">
        <v>140536.31</v>
      </c>
      <c r="AS587" s="20">
        <v>140573.92000000001</v>
      </c>
      <c r="AT587" s="20">
        <v>154584.15</v>
      </c>
      <c r="AU587" s="20">
        <v>139022.81</v>
      </c>
      <c r="AV587" s="20">
        <v>136154.51999999999</v>
      </c>
      <c r="AW587" s="20">
        <v>138024.22</v>
      </c>
      <c r="AX587" s="20">
        <v>127430.8</v>
      </c>
      <c r="AY587" s="20">
        <v>137322.62</v>
      </c>
      <c r="AZ587" s="20">
        <v>142482.23000000001</v>
      </c>
      <c r="BA587" s="20">
        <v>138431.76</v>
      </c>
      <c r="BB587" s="20">
        <v>136252.35999999999</v>
      </c>
      <c r="BC587" s="20">
        <v>133976.68</v>
      </c>
      <c r="BD587" s="20">
        <v>131119.04000000001</v>
      </c>
      <c r="BE587" s="20">
        <v>136903.69</v>
      </c>
      <c r="BF587" s="11"/>
      <c r="BG587" s="12"/>
    </row>
    <row r="588" spans="1:59" x14ac:dyDescent="0.25">
      <c r="A588" s="23" t="s">
        <v>313</v>
      </c>
      <c r="B588" s="29" t="s">
        <v>313</v>
      </c>
      <c r="C588" s="25" t="s">
        <v>447</v>
      </c>
      <c r="D588" s="25" t="s">
        <v>343</v>
      </c>
      <c r="E588" s="25" t="s">
        <v>85</v>
      </c>
      <c r="F588" s="25" t="s">
        <v>448</v>
      </c>
      <c r="G588" s="19" t="s">
        <v>449</v>
      </c>
      <c r="H588" s="20">
        <v>-1570.77</v>
      </c>
      <c r="I588" s="20"/>
      <c r="J588" s="20"/>
      <c r="K588" s="20">
        <v>-1302.69</v>
      </c>
      <c r="L588" s="20">
        <v>-716.72</v>
      </c>
      <c r="M588" s="20">
        <v>-1428.87</v>
      </c>
      <c r="N588" s="20">
        <v>-1751.15</v>
      </c>
      <c r="O588" s="20">
        <v>-1815.08</v>
      </c>
      <c r="P588" s="20">
        <v>-2174.1</v>
      </c>
      <c r="Q588" s="20">
        <v>-2237.04</v>
      </c>
      <c r="R588" s="20">
        <v>-2955.68</v>
      </c>
      <c r="S588" s="20">
        <v>-2938.61</v>
      </c>
      <c r="T588" s="20">
        <v>-2563.88</v>
      </c>
      <c r="U588" s="20">
        <v>-2496.96</v>
      </c>
      <c r="V588" s="20">
        <v>-1701.86</v>
      </c>
      <c r="W588" s="20">
        <v>-2158.87</v>
      </c>
      <c r="X588" s="20">
        <v>-1793.36</v>
      </c>
      <c r="Y588" s="20">
        <v>-1139.7</v>
      </c>
      <c r="Z588" s="20">
        <v>-607.20000000000005</v>
      </c>
      <c r="AA588" s="20">
        <v>-661.57</v>
      </c>
      <c r="AB588" s="20">
        <v>-549.79</v>
      </c>
      <c r="AC588" s="20">
        <v>-809.32</v>
      </c>
      <c r="AD588" s="20">
        <v>-731.4</v>
      </c>
      <c r="AE588" s="20">
        <v>-665.21</v>
      </c>
      <c r="AF588" s="20">
        <v>-696.67</v>
      </c>
      <c r="AG588" s="20">
        <v>-575.28</v>
      </c>
      <c r="AH588" s="20">
        <v>-620.59</v>
      </c>
      <c r="AI588" s="20">
        <v>-599.05999999999995</v>
      </c>
      <c r="AJ588" s="20">
        <v>-688.16</v>
      </c>
      <c r="AK588" s="20">
        <v>-681.17</v>
      </c>
      <c r="AL588" s="20">
        <v>-554.35</v>
      </c>
      <c r="AM588" s="20">
        <v>-622.92999999999995</v>
      </c>
      <c r="AN588" s="20">
        <v>-634.02</v>
      </c>
      <c r="AO588" s="20">
        <v>-629.74</v>
      </c>
      <c r="AP588" s="20">
        <v>-685.63</v>
      </c>
      <c r="AQ588" s="20">
        <v>-684.39</v>
      </c>
      <c r="AR588" s="20">
        <v>-584.52</v>
      </c>
      <c r="AS588" s="20">
        <v>-495.19</v>
      </c>
      <c r="AT588" s="20">
        <v>-528.4</v>
      </c>
      <c r="AU588" s="20">
        <v>-529.83000000000004</v>
      </c>
      <c r="AV588" s="20">
        <v>-531.12</v>
      </c>
      <c r="AW588" s="20">
        <v>-448.32</v>
      </c>
      <c r="AX588" s="20">
        <v>-426.6</v>
      </c>
      <c r="AY588" s="20">
        <v>-482.77</v>
      </c>
      <c r="AZ588" s="20">
        <v>-548.83000000000004</v>
      </c>
      <c r="BA588" s="20">
        <v>-614.74</v>
      </c>
      <c r="BB588" s="20">
        <v>-599.92999999999995</v>
      </c>
      <c r="BC588" s="20">
        <v>-581.99</v>
      </c>
      <c r="BD588" s="20">
        <v>-611.47</v>
      </c>
      <c r="BE588" s="20">
        <v>-633.65</v>
      </c>
      <c r="BF588" s="11"/>
      <c r="BG588" s="22"/>
    </row>
    <row r="589" spans="1:59" x14ac:dyDescent="0.25">
      <c r="A589" s="23" t="s">
        <v>305</v>
      </c>
      <c r="B589" s="29" t="s">
        <v>306</v>
      </c>
      <c r="C589" s="25" t="s">
        <v>447</v>
      </c>
      <c r="D589" s="25" t="s">
        <v>343</v>
      </c>
      <c r="E589" s="25" t="s">
        <v>94</v>
      </c>
      <c r="F589" s="25" t="s">
        <v>18</v>
      </c>
      <c r="G589" s="19" t="s">
        <v>19</v>
      </c>
      <c r="H589" s="20">
        <v>-1019.9</v>
      </c>
      <c r="I589" s="20"/>
      <c r="J589" s="20"/>
      <c r="K589" s="20">
        <v>-1014.95</v>
      </c>
      <c r="L589" s="20">
        <v>-1063.8800000000001</v>
      </c>
      <c r="M589" s="20">
        <v>-1079.8699999999999</v>
      </c>
      <c r="N589" s="20">
        <v>-1109.49</v>
      </c>
      <c r="O589" s="20">
        <v>-1043.9100000000001</v>
      </c>
      <c r="P589" s="20">
        <v>-1025.92</v>
      </c>
      <c r="Q589" s="20">
        <v>-972.75</v>
      </c>
      <c r="R589" s="20">
        <v>-948.07</v>
      </c>
      <c r="S589" s="20">
        <v>-954.2</v>
      </c>
      <c r="T589" s="20">
        <v>-980.89</v>
      </c>
      <c r="U589" s="20">
        <v>-1005.56</v>
      </c>
      <c r="V589" s="20">
        <v>-1045.5999999999999</v>
      </c>
      <c r="W589" s="20">
        <v>-1073.3699999999999</v>
      </c>
      <c r="X589" s="20">
        <v>-1113.73</v>
      </c>
      <c r="Y589" s="20">
        <v>-1128.3499999999999</v>
      </c>
      <c r="Z589" s="20">
        <v>-1131.3399999999999</v>
      </c>
      <c r="AA589" s="20">
        <v>-1146.25</v>
      </c>
      <c r="AB589" s="20">
        <v>-1158.31</v>
      </c>
      <c r="AC589" s="20">
        <v>-1167.8800000000001</v>
      </c>
      <c r="AD589" s="20">
        <v>-1194.2</v>
      </c>
      <c r="AE589" s="20">
        <v>-1232.8399999999999</v>
      </c>
      <c r="AF589" s="20">
        <v>-1258.17</v>
      </c>
      <c r="AG589" s="20">
        <v>-1299.22</v>
      </c>
      <c r="AH589" s="20">
        <v>-1317.23</v>
      </c>
      <c r="AI589" s="20">
        <v>-1356.97</v>
      </c>
      <c r="AJ589" s="20">
        <v>-1354.53</v>
      </c>
      <c r="AK589" s="20">
        <v>-1316.59</v>
      </c>
      <c r="AL589" s="20">
        <v>-1313.03</v>
      </c>
      <c r="AM589" s="20">
        <v>-1303.43</v>
      </c>
      <c r="AN589" s="20">
        <v>-1288.48</v>
      </c>
      <c r="AO589" s="20">
        <v>-1250.42</v>
      </c>
      <c r="AP589" s="20">
        <v>-1215.55</v>
      </c>
      <c r="AQ589" s="20">
        <v>-1192.6500000000001</v>
      </c>
      <c r="AR589" s="20">
        <v>-1135.18</v>
      </c>
      <c r="AS589" s="20">
        <v>-1079.3699999999999</v>
      </c>
      <c r="AT589" s="20">
        <v>-1031.26</v>
      </c>
      <c r="AU589" s="20">
        <v>-960.76</v>
      </c>
      <c r="AV589" s="20">
        <v>-912.93</v>
      </c>
      <c r="AW589" s="20">
        <v>-874.65</v>
      </c>
      <c r="AX589" s="20">
        <v>-882.16</v>
      </c>
      <c r="AY589" s="20">
        <v>-874.73</v>
      </c>
      <c r="AZ589" s="20">
        <v>-857.4</v>
      </c>
      <c r="BA589" s="20">
        <v>-861.63</v>
      </c>
      <c r="BB589" s="20">
        <v>-805.86</v>
      </c>
      <c r="BC589" s="20">
        <v>-748.21</v>
      </c>
      <c r="BD589" s="20">
        <v>-617.72</v>
      </c>
      <c r="BE589" s="20">
        <v>-579.95000000000005</v>
      </c>
      <c r="BF589" s="11"/>
      <c r="BG589" s="22"/>
    </row>
    <row r="590" spans="1:59" x14ac:dyDescent="0.25">
      <c r="A590" s="23" t="s">
        <v>315</v>
      </c>
      <c r="B590" s="29" t="s">
        <v>316</v>
      </c>
      <c r="C590" s="69" t="s">
        <v>447</v>
      </c>
      <c r="D590" s="25" t="s">
        <v>343</v>
      </c>
      <c r="E590" s="25" t="s">
        <v>99</v>
      </c>
      <c r="F590" s="25" t="s">
        <v>361</v>
      </c>
      <c r="G590" s="19" t="s">
        <v>411</v>
      </c>
      <c r="H590" s="20">
        <v>-1255.4100000000001</v>
      </c>
      <c r="I590" s="20"/>
      <c r="J590" s="20"/>
      <c r="K590" s="20">
        <v>-743.03</v>
      </c>
      <c r="L590" s="20">
        <v>-745.71</v>
      </c>
      <c r="M590" s="20">
        <v>-498.4</v>
      </c>
      <c r="N590" s="20">
        <v>-523.98</v>
      </c>
      <c r="O590" s="20">
        <v>-1377.66</v>
      </c>
      <c r="P590" s="20">
        <v>-1027.02</v>
      </c>
      <c r="Q590" s="20">
        <v>-875.12</v>
      </c>
      <c r="R590" s="20">
        <v>-821.21</v>
      </c>
      <c r="S590" s="20">
        <v>-925.12</v>
      </c>
      <c r="T590" s="20">
        <v>-825.42</v>
      </c>
      <c r="U590" s="20">
        <v>-595.80999999999995</v>
      </c>
      <c r="V590" s="20">
        <v>-1026.3900000000001</v>
      </c>
      <c r="W590" s="20">
        <v>-645.29999999999995</v>
      </c>
      <c r="X590" s="20">
        <v>-319.88</v>
      </c>
      <c r="Y590" s="20">
        <v>-582.34</v>
      </c>
      <c r="Z590" s="20">
        <v>-3495.63</v>
      </c>
      <c r="AA590" s="20">
        <v>-390.6</v>
      </c>
      <c r="AB590" s="20">
        <v>-260.3</v>
      </c>
      <c r="AC590" s="20">
        <v>-261.42</v>
      </c>
      <c r="AD590" s="20">
        <v>-250.25</v>
      </c>
      <c r="AE590" s="20">
        <v>-253.14</v>
      </c>
      <c r="AF590" s="20">
        <v>-237.79</v>
      </c>
      <c r="AG590" s="20">
        <v>-159.80000000000001</v>
      </c>
      <c r="AH590" s="20">
        <v>-152.6</v>
      </c>
      <c r="AI590" s="20">
        <v>-63.54</v>
      </c>
      <c r="AJ590" s="20">
        <v>-49.9</v>
      </c>
      <c r="AK590" s="20">
        <v>-106</v>
      </c>
      <c r="AL590" s="20">
        <v>-68.31</v>
      </c>
      <c r="AM590" s="20">
        <v>-145.85</v>
      </c>
      <c r="AN590" s="20">
        <v>-53.87</v>
      </c>
      <c r="AO590" s="20">
        <v>-67.69</v>
      </c>
      <c r="AP590" s="20">
        <v>-89.37</v>
      </c>
      <c r="AQ590" s="20">
        <v>-54.81</v>
      </c>
      <c r="AR590" s="20">
        <v>-76.56</v>
      </c>
      <c r="AS590" s="20">
        <v>-67.37</v>
      </c>
      <c r="AT590" s="20">
        <v>-29.55</v>
      </c>
      <c r="AU590" s="20">
        <v>-17.5</v>
      </c>
      <c r="AV590" s="20">
        <v>-12.18</v>
      </c>
      <c r="AW590" s="20">
        <v>-9.2200000000000006</v>
      </c>
      <c r="AX590" s="20">
        <v>-1.29</v>
      </c>
      <c r="AY590" s="20">
        <v>-5.22</v>
      </c>
      <c r="AZ590" s="20">
        <v>0</v>
      </c>
      <c r="BA590" s="20">
        <v>0</v>
      </c>
      <c r="BB590" s="20">
        <v>-69.290000000000006</v>
      </c>
      <c r="BC590" s="20">
        <v>-126.64</v>
      </c>
      <c r="BD590" s="20">
        <v>-27.25</v>
      </c>
      <c r="BE590" s="20">
        <v>0</v>
      </c>
      <c r="BF590" s="11"/>
      <c r="BG590" s="22"/>
    </row>
    <row r="591" spans="1:59" x14ac:dyDescent="0.25">
      <c r="A591" s="23" t="s">
        <v>309</v>
      </c>
      <c r="B591" s="29" t="s">
        <v>310</v>
      </c>
      <c r="C591" s="69" t="s">
        <v>447</v>
      </c>
      <c r="D591" s="25" t="s">
        <v>343</v>
      </c>
      <c r="E591" s="25" t="s">
        <v>104</v>
      </c>
      <c r="F591" s="25" t="s">
        <v>361</v>
      </c>
      <c r="G591" s="19" t="s">
        <v>444</v>
      </c>
      <c r="H591" s="20">
        <v>-133258.07999999999</v>
      </c>
      <c r="I591" s="20"/>
      <c r="J591" s="20"/>
      <c r="K591" s="20">
        <v>-112580.08</v>
      </c>
      <c r="L591" s="20">
        <v>-128973.41</v>
      </c>
      <c r="M591" s="20">
        <v>-126220.7</v>
      </c>
      <c r="N591" s="20">
        <v>-135171.60999999999</v>
      </c>
      <c r="O591" s="20">
        <v>-143650.78</v>
      </c>
      <c r="P591" s="20">
        <v>-100842.09</v>
      </c>
      <c r="Q591" s="20">
        <v>-83927.82</v>
      </c>
      <c r="R591" s="20">
        <v>-77888.33</v>
      </c>
      <c r="S591" s="20">
        <v>-71122.12</v>
      </c>
      <c r="T591" s="20">
        <v>-60984.17</v>
      </c>
      <c r="U591" s="20">
        <v>-74257.14</v>
      </c>
      <c r="V591" s="20">
        <v>-69392.490000000005</v>
      </c>
      <c r="W591" s="20">
        <v>-68348.55</v>
      </c>
      <c r="X591" s="20">
        <v>-59832.24</v>
      </c>
      <c r="Y591" s="20">
        <v>-46935.27</v>
      </c>
      <c r="Z591" s="20">
        <v>-41152.379999999997</v>
      </c>
      <c r="AA591" s="20">
        <v>-45218.53</v>
      </c>
      <c r="AB591" s="20">
        <v>-38406.120000000003</v>
      </c>
      <c r="AC591" s="20">
        <v>-45028.76</v>
      </c>
      <c r="AD591" s="20">
        <v>-39770.01</v>
      </c>
      <c r="AE591" s="20">
        <v>-40004.31</v>
      </c>
      <c r="AF591" s="20">
        <v>-41835.78</v>
      </c>
      <c r="AG591" s="20">
        <v>-36490.81</v>
      </c>
      <c r="AH591" s="20">
        <v>-34901.64</v>
      </c>
      <c r="AI591" s="20">
        <v>-32936.01</v>
      </c>
      <c r="AJ591" s="20">
        <v>-27929.23</v>
      </c>
      <c r="AK591" s="20">
        <v>-28995.51</v>
      </c>
      <c r="AL591" s="20">
        <v>-26966.85</v>
      </c>
      <c r="AM591" s="20">
        <v>-24931.919999999998</v>
      </c>
      <c r="AN591" s="20">
        <v>-22863.34</v>
      </c>
      <c r="AO591" s="20">
        <v>-21712.34</v>
      </c>
      <c r="AP591" s="20">
        <v>-19571.52</v>
      </c>
      <c r="AQ591" s="20">
        <v>-18012.23</v>
      </c>
      <c r="AR591" s="20">
        <v>-16584.93</v>
      </c>
      <c r="AS591" s="20">
        <v>-15624.82</v>
      </c>
      <c r="AT591" s="20">
        <v>-16536.04</v>
      </c>
      <c r="AU591" s="20">
        <v>-13698.31</v>
      </c>
      <c r="AV591" s="20">
        <v>-11161.98</v>
      </c>
      <c r="AW591" s="20">
        <v>-10473.85</v>
      </c>
      <c r="AX591" s="20">
        <v>-6924.51</v>
      </c>
      <c r="AY591" s="20">
        <v>-7082.33</v>
      </c>
      <c r="AZ591" s="20">
        <v>-6823.42</v>
      </c>
      <c r="BA591" s="20">
        <v>-6191.84</v>
      </c>
      <c r="BB591" s="20">
        <v>-6269.68</v>
      </c>
      <c r="BC591" s="20">
        <v>-5527.59</v>
      </c>
      <c r="BD591" s="20">
        <v>-5050.66</v>
      </c>
      <c r="BE591" s="20">
        <v>-4622.07</v>
      </c>
      <c r="BF591" s="11"/>
      <c r="BG591" s="22"/>
    </row>
    <row r="592" spans="1:59" x14ac:dyDescent="0.25">
      <c r="A592" s="23" t="s">
        <v>317</v>
      </c>
      <c r="B592" s="29" t="s">
        <v>318</v>
      </c>
      <c r="C592" s="69" t="s">
        <v>447</v>
      </c>
      <c r="D592" s="25" t="s">
        <v>343</v>
      </c>
      <c r="E592" s="25" t="s">
        <v>107</v>
      </c>
      <c r="F592" s="25" t="s">
        <v>361</v>
      </c>
      <c r="G592" s="19" t="s">
        <v>414</v>
      </c>
      <c r="H592" s="20">
        <v>0</v>
      </c>
      <c r="I592" s="20"/>
      <c r="J592" s="20"/>
      <c r="K592" s="20">
        <v>0</v>
      </c>
      <c r="L592" s="20">
        <v>0</v>
      </c>
      <c r="M592" s="20">
        <v>0</v>
      </c>
      <c r="N592" s="20">
        <v>0</v>
      </c>
      <c r="O592" s="20">
        <v>0</v>
      </c>
      <c r="P592" s="20">
        <v>0</v>
      </c>
      <c r="Q592" s="20">
        <v>0</v>
      </c>
      <c r="R592" s="20">
        <v>0</v>
      </c>
      <c r="S592" s="20">
        <v>0</v>
      </c>
      <c r="T592" s="20">
        <v>0</v>
      </c>
      <c r="U592" s="20">
        <v>0</v>
      </c>
      <c r="V592" s="20">
        <v>0</v>
      </c>
      <c r="W592" s="20">
        <v>0</v>
      </c>
      <c r="X592" s="20">
        <v>0</v>
      </c>
      <c r="Y592" s="20">
        <v>0</v>
      </c>
      <c r="Z592" s="20">
        <v>0</v>
      </c>
      <c r="AA592" s="20">
        <v>0</v>
      </c>
      <c r="AB592" s="20">
        <v>0</v>
      </c>
      <c r="AC592" s="20">
        <v>0</v>
      </c>
      <c r="AD592" s="20">
        <v>0</v>
      </c>
      <c r="AE592" s="20">
        <v>0</v>
      </c>
      <c r="AF592" s="20">
        <v>0</v>
      </c>
      <c r="AG592" s="20">
        <v>0</v>
      </c>
      <c r="AH592" s="20">
        <v>0</v>
      </c>
      <c r="AI592" s="20">
        <v>0</v>
      </c>
      <c r="AJ592" s="20">
        <v>0</v>
      </c>
      <c r="AK592" s="20">
        <v>0</v>
      </c>
      <c r="AL592" s="20">
        <v>0</v>
      </c>
      <c r="AM592" s="20">
        <v>0</v>
      </c>
      <c r="AN592" s="20">
        <v>0</v>
      </c>
      <c r="AO592" s="20">
        <v>0</v>
      </c>
      <c r="AP592" s="20">
        <v>0</v>
      </c>
      <c r="AQ592" s="20">
        <v>0</v>
      </c>
      <c r="AR592" s="20">
        <v>0</v>
      </c>
      <c r="AS592" s="20">
        <v>0</v>
      </c>
      <c r="AT592" s="20">
        <v>0</v>
      </c>
      <c r="AU592" s="20">
        <v>0</v>
      </c>
      <c r="AV592" s="20">
        <v>0</v>
      </c>
      <c r="AW592" s="20">
        <v>0</v>
      </c>
      <c r="AX592" s="20">
        <v>0</v>
      </c>
      <c r="AY592" s="20">
        <v>0</v>
      </c>
      <c r="AZ592" s="20">
        <v>0</v>
      </c>
      <c r="BA592" s="20">
        <v>0</v>
      </c>
      <c r="BB592" s="20">
        <v>0</v>
      </c>
      <c r="BC592" s="20">
        <v>0</v>
      </c>
      <c r="BD592" s="20">
        <v>0</v>
      </c>
      <c r="BE592" s="20">
        <v>0</v>
      </c>
      <c r="BF592" s="11"/>
      <c r="BG592" s="22"/>
    </row>
    <row r="593" spans="1:59" x14ac:dyDescent="0.25">
      <c r="A593" s="23" t="s">
        <v>348</v>
      </c>
      <c r="B593" s="29" t="s">
        <v>349</v>
      </c>
      <c r="C593" s="69" t="s">
        <v>447</v>
      </c>
      <c r="D593" s="25" t="s">
        <v>343</v>
      </c>
      <c r="E593" s="25" t="s">
        <v>110</v>
      </c>
      <c r="F593" s="25" t="s">
        <v>361</v>
      </c>
      <c r="G593" s="19" t="s">
        <v>415</v>
      </c>
      <c r="H593" s="20">
        <v>0</v>
      </c>
      <c r="I593" s="20"/>
      <c r="J593" s="20"/>
      <c r="K593" s="20">
        <v>0</v>
      </c>
      <c r="L593" s="20">
        <v>0</v>
      </c>
      <c r="M593" s="20">
        <v>0</v>
      </c>
      <c r="N593" s="20">
        <v>0</v>
      </c>
      <c r="O593" s="20">
        <v>0</v>
      </c>
      <c r="P593" s="20">
        <v>0</v>
      </c>
      <c r="Q593" s="20">
        <v>0</v>
      </c>
      <c r="R593" s="20">
        <v>-219.8</v>
      </c>
      <c r="S593" s="20">
        <v>-116.89</v>
      </c>
      <c r="T593" s="20">
        <v>-171.4</v>
      </c>
      <c r="U593" s="20">
        <v>-631.23</v>
      </c>
      <c r="V593" s="20">
        <v>-659.21</v>
      </c>
      <c r="W593" s="20">
        <v>-790.9</v>
      </c>
      <c r="X593" s="20">
        <v>-589.57000000000005</v>
      </c>
      <c r="Y593" s="20">
        <v>-902.22</v>
      </c>
      <c r="Z593" s="20">
        <v>-728.45</v>
      </c>
      <c r="AA593" s="20">
        <v>-621.19000000000005</v>
      </c>
      <c r="AB593" s="20">
        <v>-659.62</v>
      </c>
      <c r="AC593" s="20">
        <v>-687.47</v>
      </c>
      <c r="AD593" s="20">
        <v>-580.87</v>
      </c>
      <c r="AE593" s="20">
        <v>-428.01</v>
      </c>
      <c r="AF593" s="20">
        <v>-606.15</v>
      </c>
      <c r="AG593" s="20">
        <v>-510.69</v>
      </c>
      <c r="AH593" s="20">
        <v>-411.53</v>
      </c>
      <c r="AI593" s="20">
        <v>-409.68</v>
      </c>
      <c r="AJ593" s="20">
        <v>-251.2</v>
      </c>
      <c r="AK593" s="20">
        <v>-251.39</v>
      </c>
      <c r="AL593" s="20">
        <v>-253.02</v>
      </c>
      <c r="AM593" s="20">
        <v>-377.62</v>
      </c>
      <c r="AN593" s="20">
        <v>-502.4</v>
      </c>
      <c r="AO593" s="20">
        <v>-628.03</v>
      </c>
      <c r="AP593" s="20">
        <v>-628</v>
      </c>
      <c r="AQ593" s="20">
        <v>-628</v>
      </c>
      <c r="AR593" s="20">
        <v>-628.22</v>
      </c>
      <c r="AS593" s="20">
        <v>-628.05999999999995</v>
      </c>
      <c r="AT593" s="20">
        <v>-628.16</v>
      </c>
      <c r="AU593" s="20">
        <v>-628.16</v>
      </c>
      <c r="AV593" s="20">
        <v>-628</v>
      </c>
      <c r="AW593" s="20">
        <v>-628</v>
      </c>
      <c r="AX593" s="20">
        <v>-628</v>
      </c>
      <c r="AY593" s="20">
        <v>-628</v>
      </c>
      <c r="AZ593" s="20">
        <v>-485.33</v>
      </c>
      <c r="BA593" s="20">
        <v>-242.67</v>
      </c>
      <c r="BB593" s="20">
        <v>-100</v>
      </c>
      <c r="BC593" s="20">
        <v>0</v>
      </c>
      <c r="BD593" s="20">
        <v>0</v>
      </c>
      <c r="BE593" s="20">
        <v>0</v>
      </c>
      <c r="BF593" s="11"/>
      <c r="BG593" s="22"/>
    </row>
    <row r="594" spans="1:59" x14ac:dyDescent="0.25">
      <c r="A594" s="23" t="s">
        <v>319</v>
      </c>
      <c r="B594" s="29" t="s">
        <v>320</v>
      </c>
      <c r="C594" s="25" t="s">
        <v>447</v>
      </c>
      <c r="D594" s="25" t="s">
        <v>343</v>
      </c>
      <c r="E594" s="25" t="s">
        <v>25</v>
      </c>
      <c r="F594" s="25" t="s">
        <v>361</v>
      </c>
      <c r="G594" s="19" t="s">
        <v>427</v>
      </c>
      <c r="H594" s="20">
        <v>0</v>
      </c>
      <c r="I594" s="20"/>
      <c r="J594" s="20"/>
      <c r="K594" s="20">
        <v>0</v>
      </c>
      <c r="L594" s="20">
        <v>0</v>
      </c>
      <c r="M594" s="20">
        <v>0</v>
      </c>
      <c r="N594" s="20">
        <v>0</v>
      </c>
      <c r="O594" s="20">
        <v>0</v>
      </c>
      <c r="P594" s="20">
        <v>0</v>
      </c>
      <c r="Q594" s="20">
        <v>0</v>
      </c>
      <c r="R594" s="20">
        <v>-16.11</v>
      </c>
      <c r="S594" s="20">
        <v>-230.06</v>
      </c>
      <c r="T594" s="20">
        <v>-1102.3399999999999</v>
      </c>
      <c r="U594" s="20">
        <v>-4046.64</v>
      </c>
      <c r="V594" s="20">
        <v>-8093.98</v>
      </c>
      <c r="W594" s="20">
        <v>-10825.74</v>
      </c>
      <c r="X594" s="20">
        <v>-10709.44</v>
      </c>
      <c r="Y594" s="20">
        <v>-11458.01</v>
      </c>
      <c r="Z594" s="20">
        <v>-13622.12</v>
      </c>
      <c r="AA594" s="20">
        <v>-16242.02</v>
      </c>
      <c r="AB594" s="20">
        <v>-17252.310000000001</v>
      </c>
      <c r="AC594" s="20">
        <v>-20136.77</v>
      </c>
      <c r="AD594" s="20">
        <v>-20082.02</v>
      </c>
      <c r="AE594" s="20">
        <v>-22159.31</v>
      </c>
      <c r="AF594" s="20">
        <v>-25308.34</v>
      </c>
      <c r="AG594" s="20">
        <v>-23301.87</v>
      </c>
      <c r="AH594" s="20">
        <v>-24151.74</v>
      </c>
      <c r="AI594" s="20">
        <v>-24059.8</v>
      </c>
      <c r="AJ594" s="20">
        <v>-22937.08</v>
      </c>
      <c r="AK594" s="20">
        <v>-24233.69</v>
      </c>
      <c r="AL594" s="20">
        <v>-23288.46</v>
      </c>
      <c r="AM594" s="20">
        <v>-25088.48</v>
      </c>
      <c r="AN594" s="20">
        <v>-24981.69</v>
      </c>
      <c r="AO594" s="20">
        <v>-24669.69</v>
      </c>
      <c r="AP594" s="20">
        <v>-23851.18</v>
      </c>
      <c r="AQ594" s="20">
        <v>-21881.34</v>
      </c>
      <c r="AR594" s="20">
        <v>-21820.54</v>
      </c>
      <c r="AS594" s="20">
        <v>-22309.49</v>
      </c>
      <c r="AT594" s="20">
        <v>-26309.49</v>
      </c>
      <c r="AU594" s="20">
        <v>-22654.83</v>
      </c>
      <c r="AV594" s="20">
        <v>-22767.33</v>
      </c>
      <c r="AW594" s="20">
        <v>-22691.84</v>
      </c>
      <c r="AX594" s="20">
        <v>-19717.310000000001</v>
      </c>
      <c r="AY594" s="20">
        <v>-20671.18</v>
      </c>
      <c r="AZ594" s="20">
        <v>-21566.82</v>
      </c>
      <c r="BA594" s="20">
        <v>-20454.29</v>
      </c>
      <c r="BB594" s="20">
        <v>-19801.3</v>
      </c>
      <c r="BC594" s="20">
        <v>-19234.45</v>
      </c>
      <c r="BD594" s="20">
        <v>-17246.93</v>
      </c>
      <c r="BE594" s="20">
        <v>-15727.76</v>
      </c>
      <c r="BF594" s="11"/>
      <c r="BG594" s="22"/>
    </row>
    <row r="595" spans="1:59" x14ac:dyDescent="0.25">
      <c r="A595" s="23" t="s">
        <v>350</v>
      </c>
      <c r="B595" s="29" t="s">
        <v>351</v>
      </c>
      <c r="C595" s="25" t="s">
        <v>447</v>
      </c>
      <c r="D595" s="25" t="s">
        <v>343</v>
      </c>
      <c r="E595" s="25" t="s">
        <v>128</v>
      </c>
      <c r="F595" s="25" t="s">
        <v>361</v>
      </c>
      <c r="G595" s="19" t="s">
        <v>415</v>
      </c>
      <c r="H595" s="20">
        <v>-65</v>
      </c>
      <c r="I595" s="20"/>
      <c r="J595" s="20"/>
      <c r="K595" s="20">
        <v>-39</v>
      </c>
      <c r="L595" s="20">
        <v>-39</v>
      </c>
      <c r="M595" s="20">
        <v>-40.299999999999997</v>
      </c>
      <c r="N595" s="20">
        <v>-169</v>
      </c>
      <c r="O595" s="20">
        <v>-135.75</v>
      </c>
      <c r="P595" s="20">
        <v>-557.88</v>
      </c>
      <c r="Q595" s="20">
        <v>-742.01</v>
      </c>
      <c r="R595" s="20">
        <v>-463.71</v>
      </c>
      <c r="S595" s="20">
        <v>-495.58</v>
      </c>
      <c r="T595" s="20">
        <v>-652.79</v>
      </c>
      <c r="U595" s="20">
        <v>-500.94</v>
      </c>
      <c r="V595" s="20">
        <v>-250.24</v>
      </c>
      <c r="W595" s="20">
        <v>-153.32</v>
      </c>
      <c r="X595" s="20">
        <v>-150.78</v>
      </c>
      <c r="Y595" s="20">
        <v>-78.66</v>
      </c>
      <c r="Z595" s="20">
        <v>-39.65</v>
      </c>
      <c r="AA595" s="20">
        <v>-132.94999999999999</v>
      </c>
      <c r="AB595" s="20">
        <v>-40.07</v>
      </c>
      <c r="AC595" s="20">
        <v>-124.47</v>
      </c>
      <c r="AD595" s="20">
        <v>-169.76</v>
      </c>
      <c r="AE595" s="20">
        <v>-118.67</v>
      </c>
      <c r="AF595" s="20">
        <v>-10.87</v>
      </c>
      <c r="AG595" s="20">
        <v>-12.24</v>
      </c>
      <c r="AH595" s="20">
        <v>-3.05</v>
      </c>
      <c r="AI595" s="20">
        <v>-1.33</v>
      </c>
      <c r="AJ595" s="20">
        <v>-0.28999999999999998</v>
      </c>
      <c r="AK595" s="20">
        <v>-3.84</v>
      </c>
      <c r="AL595" s="20">
        <v>-2.92</v>
      </c>
      <c r="AM595" s="20">
        <v>-0.32</v>
      </c>
      <c r="AN595" s="20">
        <v>-0.28999999999999998</v>
      </c>
      <c r="AO595" s="20">
        <v>0</v>
      </c>
      <c r="AP595" s="20">
        <v>-0.16</v>
      </c>
      <c r="AQ595" s="20">
        <v>-0.28999999999999998</v>
      </c>
      <c r="AR595" s="20">
        <v>-0.05</v>
      </c>
      <c r="AS595" s="20">
        <v>-0.15</v>
      </c>
      <c r="AT595" s="20">
        <v>-0.24</v>
      </c>
      <c r="AU595" s="20">
        <v>0</v>
      </c>
      <c r="AV595" s="20">
        <v>0</v>
      </c>
      <c r="AW595" s="20">
        <v>0</v>
      </c>
      <c r="AX595" s="20">
        <v>0</v>
      </c>
      <c r="AY595" s="20">
        <v>0</v>
      </c>
      <c r="AZ595" s="20">
        <v>0</v>
      </c>
      <c r="BA595" s="20">
        <v>0</v>
      </c>
      <c r="BB595" s="20">
        <v>0</v>
      </c>
      <c r="BC595" s="20">
        <v>0</v>
      </c>
      <c r="BD595" s="20">
        <v>0</v>
      </c>
      <c r="BE595" s="20">
        <v>0</v>
      </c>
      <c r="BF595" s="11"/>
      <c r="BG595" s="22"/>
    </row>
    <row r="596" spans="1:59" x14ac:dyDescent="0.25">
      <c r="A596" s="23" t="s">
        <v>387</v>
      </c>
      <c r="B596" s="29" t="s">
        <v>388</v>
      </c>
      <c r="C596" s="25" t="s">
        <v>447</v>
      </c>
      <c r="D596" s="25" t="s">
        <v>343</v>
      </c>
      <c r="E596" s="25" t="s">
        <v>131</v>
      </c>
      <c r="F596" s="25" t="s">
        <v>361</v>
      </c>
      <c r="G596" s="19" t="s">
        <v>415</v>
      </c>
      <c r="H596" s="20">
        <v>-462.4</v>
      </c>
      <c r="I596" s="20"/>
      <c r="J596" s="20"/>
      <c r="K596" s="20">
        <v>-289</v>
      </c>
      <c r="L596" s="20">
        <v>-404.6</v>
      </c>
      <c r="M596" s="20">
        <v>-598.84</v>
      </c>
      <c r="N596" s="20">
        <v>-349.98</v>
      </c>
      <c r="O596" s="20">
        <v>-581.61</v>
      </c>
      <c r="P596" s="20">
        <v>-534.65</v>
      </c>
      <c r="Q596" s="20">
        <v>-643.63</v>
      </c>
      <c r="R596" s="20">
        <v>-802</v>
      </c>
      <c r="S596" s="20">
        <v>-529.67999999999995</v>
      </c>
      <c r="T596" s="20">
        <v>-321.70999999999998</v>
      </c>
      <c r="U596" s="20">
        <v>-428.75</v>
      </c>
      <c r="V596" s="20">
        <v>-299.66000000000003</v>
      </c>
      <c r="W596" s="20">
        <v>-269.33999999999997</v>
      </c>
      <c r="X596" s="20">
        <v>-128.87</v>
      </c>
      <c r="Y596" s="20">
        <v>-81.3</v>
      </c>
      <c r="Z596" s="20">
        <v>-57.81</v>
      </c>
      <c r="AA596" s="20">
        <v>-57.66</v>
      </c>
      <c r="AB596" s="20">
        <v>-60.42</v>
      </c>
      <c r="AC596" s="20">
        <v>-43.35</v>
      </c>
      <c r="AD596" s="20">
        <v>-33.01</v>
      </c>
      <c r="AE596" s="20">
        <v>-25.99</v>
      </c>
      <c r="AF596" s="20">
        <v>-19.53</v>
      </c>
      <c r="AG596" s="20">
        <v>-14.55</v>
      </c>
      <c r="AH596" s="20">
        <v>-10.62</v>
      </c>
      <c r="AI596" s="20">
        <v>-5.74</v>
      </c>
      <c r="AJ596" s="20">
        <v>-2.5099999999999998</v>
      </c>
      <c r="AK596" s="20">
        <v>-1.44</v>
      </c>
      <c r="AL596" s="20">
        <v>-1.41</v>
      </c>
      <c r="AM596" s="20">
        <v>-12.83</v>
      </c>
      <c r="AN596" s="20">
        <v>-13.3</v>
      </c>
      <c r="AO596" s="20">
        <v>-0.15</v>
      </c>
      <c r="AP596" s="20">
        <v>-7.0000000000000007E-2</v>
      </c>
      <c r="AQ596" s="20">
        <v>-0.92</v>
      </c>
      <c r="AR596" s="20">
        <v>-0.28999999999999998</v>
      </c>
      <c r="AS596" s="20">
        <v>-0.23</v>
      </c>
      <c r="AT596" s="20">
        <v>-0.1</v>
      </c>
      <c r="AU596" s="20">
        <v>-0.04</v>
      </c>
      <c r="AV596" s="20">
        <v>-0.03</v>
      </c>
      <c r="AW596" s="20">
        <v>0</v>
      </c>
      <c r="AX596" s="20">
        <v>-0.01</v>
      </c>
      <c r="AY596" s="20">
        <v>0</v>
      </c>
      <c r="AZ596" s="20">
        <v>0</v>
      </c>
      <c r="BA596" s="20">
        <v>0</v>
      </c>
      <c r="BB596" s="20">
        <v>0</v>
      </c>
      <c r="BC596" s="20">
        <v>0</v>
      </c>
      <c r="BD596" s="20">
        <v>0</v>
      </c>
      <c r="BE596" s="20">
        <v>0</v>
      </c>
      <c r="BF596" s="11"/>
      <c r="BG596" s="22"/>
    </row>
    <row r="597" spans="1:59" x14ac:dyDescent="0.25">
      <c r="A597" s="23" t="s">
        <v>352</v>
      </c>
      <c r="B597" s="29" t="s">
        <v>353</v>
      </c>
      <c r="C597" s="25" t="s">
        <v>447</v>
      </c>
      <c r="D597" s="25" t="s">
        <v>343</v>
      </c>
      <c r="E597" s="25" t="s">
        <v>134</v>
      </c>
      <c r="F597" s="25" t="s">
        <v>361</v>
      </c>
      <c r="G597" s="19" t="s">
        <v>415</v>
      </c>
      <c r="H597" s="20">
        <v>-288.89999999999998</v>
      </c>
      <c r="I597" s="20"/>
      <c r="J597" s="20"/>
      <c r="K597" s="20">
        <v>-171</v>
      </c>
      <c r="L597" s="20">
        <v>-135</v>
      </c>
      <c r="M597" s="20">
        <v>-138.80000000000001</v>
      </c>
      <c r="N597" s="20">
        <v>-122.4</v>
      </c>
      <c r="O597" s="20">
        <v>-167.35</v>
      </c>
      <c r="P597" s="20">
        <v>-190.93</v>
      </c>
      <c r="Q597" s="20">
        <v>-239.42</v>
      </c>
      <c r="R597" s="20">
        <v>-404.5</v>
      </c>
      <c r="S597" s="20">
        <v>-332.44</v>
      </c>
      <c r="T597" s="20">
        <v>-298.13</v>
      </c>
      <c r="U597" s="20">
        <v>-302.12</v>
      </c>
      <c r="V597" s="20">
        <v>-138.22999999999999</v>
      </c>
      <c r="W597" s="20">
        <v>-123.25</v>
      </c>
      <c r="X597" s="20">
        <v>-74.7</v>
      </c>
      <c r="Y597" s="20">
        <v>-46.67</v>
      </c>
      <c r="Z597" s="20">
        <v>-25.29</v>
      </c>
      <c r="AA597" s="20">
        <v>-33.340000000000003</v>
      </c>
      <c r="AB597" s="20">
        <v>-19.55</v>
      </c>
      <c r="AC597" s="20">
        <v>-40.1</v>
      </c>
      <c r="AD597" s="20">
        <v>-37.979999999999997</v>
      </c>
      <c r="AE597" s="20">
        <v>-31.2</v>
      </c>
      <c r="AF597" s="20">
        <v>-23.66</v>
      </c>
      <c r="AG597" s="20">
        <v>-24.27</v>
      </c>
      <c r="AH597" s="20">
        <v>-21.92</v>
      </c>
      <c r="AI597" s="20">
        <v>-18.8</v>
      </c>
      <c r="AJ597" s="20">
        <v>-12.87</v>
      </c>
      <c r="AK597" s="20">
        <v>-16.45</v>
      </c>
      <c r="AL597" s="20">
        <v>-9.4600000000000009</v>
      </c>
      <c r="AM597" s="20">
        <v>-1.53</v>
      </c>
      <c r="AN597" s="20">
        <v>0</v>
      </c>
      <c r="AO597" s="20">
        <v>0</v>
      </c>
      <c r="AP597" s="20">
        <v>0</v>
      </c>
      <c r="AQ597" s="20">
        <v>0</v>
      </c>
      <c r="AR597" s="20">
        <v>-6.23</v>
      </c>
      <c r="AS597" s="20">
        <v>-5.86</v>
      </c>
      <c r="AT597" s="20">
        <v>-13.62</v>
      </c>
      <c r="AU597" s="20">
        <v>-10.02</v>
      </c>
      <c r="AV597" s="20">
        <v>-7.45</v>
      </c>
      <c r="AW597" s="20">
        <v>-9.19</v>
      </c>
      <c r="AX597" s="20">
        <v>-0.19</v>
      </c>
      <c r="AY597" s="20">
        <v>0</v>
      </c>
      <c r="AZ597" s="20">
        <v>-0.41</v>
      </c>
      <c r="BA597" s="20">
        <v>0</v>
      </c>
      <c r="BB597" s="20">
        <v>0</v>
      </c>
      <c r="BC597" s="20">
        <v>0</v>
      </c>
      <c r="BD597" s="20">
        <v>0</v>
      </c>
      <c r="BE597" s="20">
        <v>0</v>
      </c>
      <c r="BF597" s="11"/>
      <c r="BG597" s="22"/>
    </row>
    <row r="598" spans="1:59" x14ac:dyDescent="0.25">
      <c r="A598" s="23" t="s">
        <v>441</v>
      </c>
      <c r="B598" s="29" t="s">
        <v>442</v>
      </c>
      <c r="C598" s="25" t="s">
        <v>447</v>
      </c>
      <c r="D598" s="25" t="s">
        <v>343</v>
      </c>
      <c r="E598" s="25" t="s">
        <v>28</v>
      </c>
      <c r="F598" s="25" t="s">
        <v>364</v>
      </c>
      <c r="G598" s="19" t="s">
        <v>443</v>
      </c>
      <c r="H598" s="20">
        <v>0</v>
      </c>
      <c r="I598" s="20"/>
      <c r="J598" s="20"/>
      <c r="K598" s="20">
        <v>0</v>
      </c>
      <c r="L598" s="20">
        <v>0</v>
      </c>
      <c r="M598" s="20">
        <v>0</v>
      </c>
      <c r="N598" s="20">
        <v>-7.56</v>
      </c>
      <c r="O598" s="20">
        <v>-25.2</v>
      </c>
      <c r="P598" s="20">
        <v>-35.28</v>
      </c>
      <c r="Q598" s="20">
        <v>-35.28</v>
      </c>
      <c r="R598" s="20">
        <v>-37.799999999999997</v>
      </c>
      <c r="S598" s="20">
        <v>-37.799999999999997</v>
      </c>
      <c r="T598" s="20">
        <v>-37.799999999999997</v>
      </c>
      <c r="U598" s="20">
        <v>-40.32</v>
      </c>
      <c r="V598" s="20">
        <v>-42.84</v>
      </c>
      <c r="W598" s="20">
        <v>-42.84</v>
      </c>
      <c r="X598" s="20">
        <v>-42.84</v>
      </c>
      <c r="Y598" s="20">
        <v>-52.85</v>
      </c>
      <c r="Z598" s="20">
        <v>-65.66</v>
      </c>
      <c r="AA598" s="20">
        <v>-79.52</v>
      </c>
      <c r="AB598" s="20">
        <v>-93.17</v>
      </c>
      <c r="AC598" s="20">
        <v>-108.01</v>
      </c>
      <c r="AD598" s="20">
        <v>-125.34</v>
      </c>
      <c r="AE598" s="20">
        <v>-144.16</v>
      </c>
      <c r="AF598" s="20">
        <v>-174.02</v>
      </c>
      <c r="AG598" s="20">
        <v>-182.95</v>
      </c>
      <c r="AH598" s="20">
        <v>-198.63</v>
      </c>
      <c r="AI598" s="20">
        <v>-206.1</v>
      </c>
      <c r="AJ598" s="20">
        <v>-214.49</v>
      </c>
      <c r="AK598" s="20">
        <v>-219.67</v>
      </c>
      <c r="AL598" s="20">
        <v>-223.7</v>
      </c>
      <c r="AM598" s="20">
        <v>-227.73</v>
      </c>
      <c r="AN598" s="20">
        <v>-235.8</v>
      </c>
      <c r="AO598" s="20">
        <v>-250.95</v>
      </c>
      <c r="AP598" s="20">
        <v>-267.04000000000002</v>
      </c>
      <c r="AQ598" s="20">
        <v>-287.2</v>
      </c>
      <c r="AR598" s="20">
        <v>-309.38</v>
      </c>
      <c r="AS598" s="20">
        <v>-330.55</v>
      </c>
      <c r="AT598" s="20">
        <v>-344.66</v>
      </c>
      <c r="AU598" s="20">
        <v>-362.8</v>
      </c>
      <c r="AV598" s="20">
        <v>-374.01</v>
      </c>
      <c r="AW598" s="20">
        <v>-386.11</v>
      </c>
      <c r="AX598" s="20">
        <v>-395.18</v>
      </c>
      <c r="AY598" s="20">
        <v>-406.52</v>
      </c>
      <c r="AZ598" s="20">
        <v>-412.19</v>
      </c>
      <c r="BA598" s="20">
        <v>-417.86</v>
      </c>
      <c r="BB598" s="20">
        <v>-422.4</v>
      </c>
      <c r="BC598" s="20">
        <v>-427.69</v>
      </c>
      <c r="BD598" s="20">
        <v>-427.69</v>
      </c>
      <c r="BE598" s="20">
        <v>-427.69</v>
      </c>
      <c r="BF598" s="11"/>
      <c r="BG598" s="22"/>
    </row>
    <row r="599" spans="1:59" x14ac:dyDescent="0.25">
      <c r="A599" s="23" t="s">
        <v>354</v>
      </c>
      <c r="B599" s="29" t="s">
        <v>355</v>
      </c>
      <c r="C599" s="25" t="s">
        <v>447</v>
      </c>
      <c r="D599" s="25" t="s">
        <v>343</v>
      </c>
      <c r="E599" s="25" t="s">
        <v>40</v>
      </c>
      <c r="F599" s="25" t="s">
        <v>361</v>
      </c>
      <c r="G599" s="19" t="s">
        <v>450</v>
      </c>
      <c r="H599" s="20">
        <v>-435</v>
      </c>
      <c r="I599" s="20"/>
      <c r="J599" s="20"/>
      <c r="K599" s="20">
        <v>-435</v>
      </c>
      <c r="L599" s="20">
        <v>-435</v>
      </c>
      <c r="M599" s="20">
        <v>-652.5</v>
      </c>
      <c r="N599" s="20">
        <v>-870</v>
      </c>
      <c r="O599" s="20">
        <v>-1305</v>
      </c>
      <c r="P599" s="20">
        <v>-2730.06</v>
      </c>
      <c r="Q599" s="20">
        <v>-3814.08</v>
      </c>
      <c r="R599" s="20">
        <v>-4269.53</v>
      </c>
      <c r="S599" s="20">
        <v>-4660.59</v>
      </c>
      <c r="T599" s="20">
        <v>-5051.66</v>
      </c>
      <c r="U599" s="20">
        <v>-5029.91</v>
      </c>
      <c r="V599" s="20">
        <v>-5068.1899999999996</v>
      </c>
      <c r="W599" s="20">
        <v>-5106.47</v>
      </c>
      <c r="X599" s="20">
        <v>-5145.18</v>
      </c>
      <c r="Y599" s="20">
        <v>-5116.04</v>
      </c>
      <c r="Z599" s="20">
        <v>-5086.8900000000003</v>
      </c>
      <c r="AA599" s="20">
        <v>-5086.8900000000003</v>
      </c>
      <c r="AB599" s="20">
        <v>-5086.8900000000003</v>
      </c>
      <c r="AC599" s="20">
        <v>-4750.2</v>
      </c>
      <c r="AD599" s="20">
        <v>-4413.51</v>
      </c>
      <c r="AE599" s="20">
        <v>-4076.82</v>
      </c>
      <c r="AF599" s="20">
        <v>-3633.12</v>
      </c>
      <c r="AG599" s="20">
        <v>-3891.95</v>
      </c>
      <c r="AH599" s="20">
        <v>-3773.19</v>
      </c>
      <c r="AI599" s="20">
        <v>-3442.59</v>
      </c>
      <c r="AJ599" s="20">
        <v>-3111.56</v>
      </c>
      <c r="AK599" s="20">
        <v>-2901.45</v>
      </c>
      <c r="AL599" s="20">
        <v>-2901.45</v>
      </c>
      <c r="AM599" s="20">
        <v>-2901.45</v>
      </c>
      <c r="AN599" s="20">
        <v>-2901.45</v>
      </c>
      <c r="AO599" s="20">
        <v>-2901.45</v>
      </c>
      <c r="AP599" s="20">
        <v>-2904.93</v>
      </c>
      <c r="AQ599" s="20">
        <v>-2904.93</v>
      </c>
      <c r="AR599" s="20">
        <v>-2904.93</v>
      </c>
      <c r="AS599" s="20">
        <v>-2904.93</v>
      </c>
      <c r="AT599" s="20">
        <v>-2904.93</v>
      </c>
      <c r="AU599" s="20">
        <v>-2890.52</v>
      </c>
      <c r="AV599" s="20">
        <v>-2891.5</v>
      </c>
      <c r="AW599" s="20">
        <v>-2893.15</v>
      </c>
      <c r="AX599" s="20">
        <v>-2892.92</v>
      </c>
      <c r="AY599" s="20">
        <v>-2948.55</v>
      </c>
      <c r="AZ599" s="20">
        <v>-2975.08</v>
      </c>
      <c r="BA599" s="20">
        <v>-2974.42</v>
      </c>
      <c r="BB599" s="20">
        <v>-2947.59</v>
      </c>
      <c r="BC599" s="20">
        <v>-2920.45</v>
      </c>
      <c r="BD599" s="20">
        <v>-2842.71</v>
      </c>
      <c r="BE599" s="20">
        <v>-3098.55</v>
      </c>
      <c r="BF599" s="11"/>
      <c r="BG599" s="22"/>
    </row>
    <row r="600" spans="1:59" x14ac:dyDescent="0.25">
      <c r="A600" s="23" t="s">
        <v>451</v>
      </c>
      <c r="B600" s="29" t="s">
        <v>452</v>
      </c>
      <c r="C600" s="25" t="s">
        <v>447</v>
      </c>
      <c r="D600" s="25" t="s">
        <v>343</v>
      </c>
      <c r="E600" s="25" t="s">
        <v>46</v>
      </c>
      <c r="F600" s="25" t="s">
        <v>361</v>
      </c>
      <c r="G600" s="19" t="s">
        <v>450</v>
      </c>
      <c r="H600" s="20">
        <v>-2998.8</v>
      </c>
      <c r="I600" s="20"/>
      <c r="J600" s="20"/>
      <c r="K600" s="20">
        <v>-2191.56</v>
      </c>
      <c r="L600" s="20">
        <v>-1982.04</v>
      </c>
      <c r="M600" s="20">
        <v>-1403.04</v>
      </c>
      <c r="N600" s="20">
        <v>-2494.92</v>
      </c>
      <c r="O600" s="20">
        <v>-4986</v>
      </c>
      <c r="P600" s="20">
        <v>-7621.44</v>
      </c>
      <c r="Q600" s="20">
        <v>-9746.16</v>
      </c>
      <c r="R600" s="20">
        <v>-10551.72</v>
      </c>
      <c r="S600" s="20">
        <v>-10217.76</v>
      </c>
      <c r="T600" s="20">
        <v>-9881.76</v>
      </c>
      <c r="U600" s="20">
        <v>-9626.2800000000007</v>
      </c>
      <c r="V600" s="20">
        <v>-9887.0400000000009</v>
      </c>
      <c r="W600" s="20">
        <v>-10515.6</v>
      </c>
      <c r="X600" s="20">
        <v>-9747.9599999999991</v>
      </c>
      <c r="Y600" s="20">
        <v>-8771.52</v>
      </c>
      <c r="Z600" s="20">
        <v>-8757.1200000000008</v>
      </c>
      <c r="AA600" s="20">
        <v>-10215.120000000001</v>
      </c>
      <c r="AB600" s="20">
        <v>-10523.16</v>
      </c>
      <c r="AC600" s="20">
        <v>-11662.32</v>
      </c>
      <c r="AD600" s="20">
        <v>-11343.6</v>
      </c>
      <c r="AE600" s="20">
        <v>-11478.6</v>
      </c>
      <c r="AF600" s="20">
        <v>-12196.32</v>
      </c>
      <c r="AG600" s="20">
        <v>-11967.24</v>
      </c>
      <c r="AH600" s="20">
        <v>-10410.36</v>
      </c>
      <c r="AI600" s="20">
        <v>-10231.799999999999</v>
      </c>
      <c r="AJ600" s="20">
        <v>-12431.62</v>
      </c>
      <c r="AK600" s="20">
        <v>-13506.7</v>
      </c>
      <c r="AL600" s="20">
        <v>-13559.47</v>
      </c>
      <c r="AM600" s="20">
        <v>-15816.82</v>
      </c>
      <c r="AN600" s="20">
        <v>-17028.310000000001</v>
      </c>
      <c r="AO600" s="20">
        <v>-19629.72</v>
      </c>
      <c r="AP600" s="20">
        <v>-21129.7</v>
      </c>
      <c r="AQ600" s="20">
        <v>-27197.61</v>
      </c>
      <c r="AR600" s="20">
        <v>-26128.13</v>
      </c>
      <c r="AS600" s="20">
        <v>-25058.639999999999</v>
      </c>
      <c r="AT600" s="20">
        <v>-26717.53</v>
      </c>
      <c r="AU600" s="20">
        <v>-23800.66</v>
      </c>
      <c r="AV600" s="20">
        <v>-22860.18</v>
      </c>
      <c r="AW600" s="20">
        <v>-22966.69</v>
      </c>
      <c r="AX600" s="20">
        <v>-20879.87</v>
      </c>
      <c r="AY600" s="20">
        <v>-24490</v>
      </c>
      <c r="AZ600" s="20">
        <v>-25102.25</v>
      </c>
      <c r="BA600" s="20">
        <v>-22592.03</v>
      </c>
      <c r="BB600" s="20">
        <v>-19203.22</v>
      </c>
      <c r="BC600" s="20">
        <v>-16298.1</v>
      </c>
      <c r="BD600" s="20">
        <v>-15206.12</v>
      </c>
      <c r="BE600" s="20">
        <v>-14546.05</v>
      </c>
      <c r="BF600" s="11"/>
      <c r="BG600" s="22"/>
    </row>
    <row r="601" spans="1:59" x14ac:dyDescent="0.25">
      <c r="A601" s="23" t="s">
        <v>356</v>
      </c>
      <c r="B601" s="29" t="s">
        <v>357</v>
      </c>
      <c r="C601" s="25" t="s">
        <v>447</v>
      </c>
      <c r="D601" s="25" t="s">
        <v>343</v>
      </c>
      <c r="E601" s="25" t="s">
        <v>43</v>
      </c>
      <c r="F601" s="25" t="s">
        <v>361</v>
      </c>
      <c r="G601" s="19" t="s">
        <v>411</v>
      </c>
      <c r="H601" s="20">
        <v>0</v>
      </c>
      <c r="I601" s="20"/>
      <c r="J601" s="20"/>
      <c r="K601" s="20">
        <v>0</v>
      </c>
      <c r="L601" s="20">
        <v>0</v>
      </c>
      <c r="M601" s="20">
        <v>0</v>
      </c>
      <c r="N601" s="20">
        <v>0</v>
      </c>
      <c r="O601" s="20">
        <v>0</v>
      </c>
      <c r="P601" s="20">
        <v>0</v>
      </c>
      <c r="Q601" s="20">
        <v>0</v>
      </c>
      <c r="R601" s="20">
        <v>0</v>
      </c>
      <c r="S601" s="20">
        <v>0</v>
      </c>
      <c r="T601" s="20">
        <v>0</v>
      </c>
      <c r="U601" s="20">
        <v>0</v>
      </c>
      <c r="V601" s="20">
        <v>-31.08</v>
      </c>
      <c r="W601" s="20">
        <v>-31.08</v>
      </c>
      <c r="X601" s="20">
        <v>-31.08</v>
      </c>
      <c r="Y601" s="20">
        <v>-80.64</v>
      </c>
      <c r="Z601" s="20">
        <v>-80.64</v>
      </c>
      <c r="AA601" s="20">
        <v>-80.64</v>
      </c>
      <c r="AB601" s="20">
        <v>-80.64</v>
      </c>
      <c r="AC601" s="20">
        <v>-80.64</v>
      </c>
      <c r="AD601" s="20">
        <v>-80.64</v>
      </c>
      <c r="AE601" s="20">
        <v>-80.64</v>
      </c>
      <c r="AF601" s="20">
        <v>-80.64</v>
      </c>
      <c r="AG601" s="20">
        <v>-80.64</v>
      </c>
      <c r="AH601" s="20">
        <v>-80.64</v>
      </c>
      <c r="AI601" s="20">
        <v>-80.64</v>
      </c>
      <c r="AJ601" s="20">
        <v>-80.64</v>
      </c>
      <c r="AK601" s="20">
        <v>-80.64</v>
      </c>
      <c r="AL601" s="20">
        <v>-80.64</v>
      </c>
      <c r="AM601" s="20">
        <v>-80.64</v>
      </c>
      <c r="AN601" s="20">
        <v>-80.64</v>
      </c>
      <c r="AO601" s="20">
        <v>-80.64</v>
      </c>
      <c r="AP601" s="20">
        <v>-80.64</v>
      </c>
      <c r="AQ601" s="20">
        <v>-80.64</v>
      </c>
      <c r="AR601" s="20">
        <v>-80.64</v>
      </c>
      <c r="AS601" s="20">
        <v>-80.64</v>
      </c>
      <c r="AT601" s="20">
        <v>-80.64</v>
      </c>
      <c r="AU601" s="20">
        <v>-80.64</v>
      </c>
      <c r="AV601" s="20">
        <v>-80.64</v>
      </c>
      <c r="AW601" s="20">
        <v>-84.67</v>
      </c>
      <c r="AX601" s="20">
        <v>-76.459999999999994</v>
      </c>
      <c r="AY601" s="20">
        <v>-81.2</v>
      </c>
      <c r="AZ601" s="20">
        <v>-83.23</v>
      </c>
      <c r="BA601" s="20">
        <v>-83.23</v>
      </c>
      <c r="BB601" s="20">
        <v>-82.4</v>
      </c>
      <c r="BC601" s="20">
        <v>-81.569999999999993</v>
      </c>
      <c r="BD601" s="20">
        <v>-79.13</v>
      </c>
      <c r="BE601" s="20">
        <v>-86.25</v>
      </c>
      <c r="BF601" s="11"/>
      <c r="BG601" s="22"/>
    </row>
    <row r="602" spans="1:59" x14ac:dyDescent="0.25">
      <c r="A602" s="23" t="s">
        <v>391</v>
      </c>
      <c r="B602" s="29" t="s">
        <v>392</v>
      </c>
      <c r="C602" s="25" t="s">
        <v>447</v>
      </c>
      <c r="D602" s="25" t="s">
        <v>343</v>
      </c>
      <c r="E602" s="25" t="s">
        <v>49</v>
      </c>
      <c r="F602" s="25" t="s">
        <v>361</v>
      </c>
      <c r="G602" s="19" t="s">
        <v>411</v>
      </c>
      <c r="H602" s="20">
        <v>0</v>
      </c>
      <c r="I602" s="20"/>
      <c r="J602" s="20"/>
      <c r="K602" s="20">
        <v>0</v>
      </c>
      <c r="L602" s="20">
        <v>0</v>
      </c>
      <c r="M602" s="20">
        <v>0</v>
      </c>
      <c r="N602" s="20">
        <v>0</v>
      </c>
      <c r="O602" s="20">
        <v>0</v>
      </c>
      <c r="P602" s="20">
        <v>0</v>
      </c>
      <c r="Q602" s="20">
        <v>0</v>
      </c>
      <c r="R602" s="20">
        <v>0</v>
      </c>
      <c r="S602" s="20">
        <v>0</v>
      </c>
      <c r="T602" s="20">
        <v>0</v>
      </c>
      <c r="U602" s="20">
        <v>0</v>
      </c>
      <c r="V602" s="20">
        <v>-3.64</v>
      </c>
      <c r="W602" s="20">
        <v>-3.64</v>
      </c>
      <c r="X602" s="20">
        <v>-3.64</v>
      </c>
      <c r="Y602" s="20">
        <v>-35</v>
      </c>
      <c r="Z602" s="20">
        <v>-116.67</v>
      </c>
      <c r="AA602" s="20">
        <v>-116.67</v>
      </c>
      <c r="AB602" s="20">
        <v>-116.67</v>
      </c>
      <c r="AC602" s="20">
        <v>-116.67</v>
      </c>
      <c r="AD602" s="20">
        <v>-140</v>
      </c>
      <c r="AE602" s="20">
        <v>-201.43</v>
      </c>
      <c r="AF602" s="20">
        <v>-391.93</v>
      </c>
      <c r="AG602" s="20">
        <v>-521.20000000000005</v>
      </c>
      <c r="AH602" s="20">
        <v>-643.27</v>
      </c>
      <c r="AI602" s="20">
        <v>-1302.74</v>
      </c>
      <c r="AJ602" s="20">
        <v>-2112.27</v>
      </c>
      <c r="AK602" s="20">
        <v>-3896.52</v>
      </c>
      <c r="AL602" s="20">
        <v>-4427.05</v>
      </c>
      <c r="AM602" s="20">
        <v>-4957.58</v>
      </c>
      <c r="AN602" s="20">
        <v>-5165.53</v>
      </c>
      <c r="AO602" s="20">
        <v>-6689.52</v>
      </c>
      <c r="AP602" s="20">
        <v>-8213.5</v>
      </c>
      <c r="AQ602" s="20">
        <v>-8229.08</v>
      </c>
      <c r="AR602" s="20">
        <v>-8244.65</v>
      </c>
      <c r="AS602" s="20">
        <v>-9175.0400000000009</v>
      </c>
      <c r="AT602" s="20">
        <v>-10105.43</v>
      </c>
      <c r="AU602" s="20">
        <v>-9094.8799999999992</v>
      </c>
      <c r="AV602" s="20">
        <v>-8747.76</v>
      </c>
      <c r="AW602" s="20">
        <v>-9939.9699999999993</v>
      </c>
      <c r="AX602" s="20">
        <v>-11132.17</v>
      </c>
      <c r="AY602" s="20">
        <v>-12998.69</v>
      </c>
      <c r="AZ602" s="20">
        <v>-14607.81</v>
      </c>
      <c r="BA602" s="20">
        <v>-15046.04</v>
      </c>
      <c r="BB602" s="20">
        <v>-16196.86</v>
      </c>
      <c r="BC602" s="20">
        <v>-16034.89</v>
      </c>
      <c r="BD602" s="20">
        <v>-15101.1</v>
      </c>
      <c r="BE602" s="20">
        <v>-16460.2</v>
      </c>
      <c r="BF602" s="11"/>
      <c r="BG602" s="22"/>
    </row>
    <row r="603" spans="1:59" x14ac:dyDescent="0.25">
      <c r="A603" s="23" t="s">
        <v>321</v>
      </c>
      <c r="B603" s="31" t="s">
        <v>322</v>
      </c>
      <c r="C603" s="25" t="s">
        <v>447</v>
      </c>
      <c r="D603" s="25" t="s">
        <v>343</v>
      </c>
      <c r="E603" s="25" t="s">
        <v>173</v>
      </c>
      <c r="F603" s="25" t="s">
        <v>361</v>
      </c>
      <c r="G603" s="19" t="s">
        <v>427</v>
      </c>
      <c r="H603" s="20">
        <v>0</v>
      </c>
      <c r="I603" s="20"/>
      <c r="J603" s="20"/>
      <c r="K603" s="20">
        <v>0</v>
      </c>
      <c r="L603" s="20">
        <v>0</v>
      </c>
      <c r="M603" s="20">
        <v>0</v>
      </c>
      <c r="N603" s="20">
        <v>0</v>
      </c>
      <c r="O603" s="20">
        <v>0</v>
      </c>
      <c r="P603" s="20">
        <v>0</v>
      </c>
      <c r="Q603" s="20">
        <v>0</v>
      </c>
      <c r="R603" s="20">
        <v>0</v>
      </c>
      <c r="S603" s="20">
        <v>0</v>
      </c>
      <c r="T603" s="20">
        <v>0</v>
      </c>
      <c r="U603" s="20">
        <v>0</v>
      </c>
      <c r="V603" s="20">
        <v>0</v>
      </c>
      <c r="W603" s="20">
        <v>0</v>
      </c>
      <c r="X603" s="20">
        <v>0</v>
      </c>
      <c r="Y603" s="20">
        <v>0</v>
      </c>
      <c r="Z603" s="20">
        <v>0</v>
      </c>
      <c r="AA603" s="20">
        <v>0</v>
      </c>
      <c r="AB603" s="20">
        <v>0</v>
      </c>
      <c r="AC603" s="20">
        <v>0</v>
      </c>
      <c r="AD603" s="20">
        <v>0</v>
      </c>
      <c r="AE603" s="20">
        <v>0</v>
      </c>
      <c r="AF603" s="20">
        <v>0</v>
      </c>
      <c r="AG603" s="20">
        <v>0</v>
      </c>
      <c r="AH603" s="20">
        <v>0</v>
      </c>
      <c r="AI603" s="20">
        <v>0</v>
      </c>
      <c r="AJ603" s="20">
        <v>0</v>
      </c>
      <c r="AK603" s="20">
        <v>0</v>
      </c>
      <c r="AL603" s="20">
        <v>0</v>
      </c>
      <c r="AM603" s="20">
        <v>0</v>
      </c>
      <c r="AN603" s="20">
        <v>0</v>
      </c>
      <c r="AO603" s="20">
        <v>0</v>
      </c>
      <c r="AP603" s="20">
        <v>0</v>
      </c>
      <c r="AQ603" s="20">
        <v>0</v>
      </c>
      <c r="AR603" s="20">
        <v>0</v>
      </c>
      <c r="AS603" s="20">
        <v>0</v>
      </c>
      <c r="AT603" s="20">
        <v>0</v>
      </c>
      <c r="AU603" s="20">
        <v>0</v>
      </c>
      <c r="AV603" s="20">
        <v>0</v>
      </c>
      <c r="AW603" s="20">
        <v>0</v>
      </c>
      <c r="AX603" s="20">
        <v>-69.959999999999994</v>
      </c>
      <c r="AY603" s="20">
        <v>-219.11</v>
      </c>
      <c r="AZ603" s="20">
        <v>-679.65</v>
      </c>
      <c r="BA603" s="20">
        <v>-1137.31</v>
      </c>
      <c r="BB603" s="20">
        <v>-1537.19</v>
      </c>
      <c r="BC603" s="20">
        <v>-2147.09</v>
      </c>
      <c r="BD603" s="20">
        <v>-3314.81</v>
      </c>
      <c r="BE603" s="20">
        <v>-4378.82</v>
      </c>
      <c r="BF603" s="11"/>
      <c r="BG603" s="22"/>
    </row>
    <row r="604" spans="1:59" x14ac:dyDescent="0.25">
      <c r="A604" s="23" t="s">
        <v>324</v>
      </c>
      <c r="B604" s="29" t="s">
        <v>324</v>
      </c>
      <c r="C604" s="25" t="s">
        <v>447</v>
      </c>
      <c r="D604" s="25" t="s">
        <v>343</v>
      </c>
      <c r="E604" s="25" t="s">
        <v>66</v>
      </c>
      <c r="F604" s="25" t="s">
        <v>361</v>
      </c>
      <c r="G604" s="19" t="s">
        <v>411</v>
      </c>
      <c r="H604" s="20">
        <v>0</v>
      </c>
      <c r="I604" s="20"/>
      <c r="J604" s="20"/>
      <c r="K604" s="20">
        <v>0</v>
      </c>
      <c r="L604" s="20">
        <v>0</v>
      </c>
      <c r="M604" s="20">
        <v>0</v>
      </c>
      <c r="N604" s="20">
        <v>0</v>
      </c>
      <c r="O604" s="20">
        <v>0</v>
      </c>
      <c r="P604" s="20">
        <v>0</v>
      </c>
      <c r="Q604" s="20">
        <v>0</v>
      </c>
      <c r="R604" s="20">
        <v>0</v>
      </c>
      <c r="S604" s="20">
        <v>0</v>
      </c>
      <c r="T604" s="20">
        <v>0</v>
      </c>
      <c r="U604" s="20">
        <v>0</v>
      </c>
      <c r="V604" s="20">
        <v>0</v>
      </c>
      <c r="W604" s="20">
        <v>0</v>
      </c>
      <c r="X604" s="20">
        <v>0</v>
      </c>
      <c r="Y604" s="20">
        <v>0</v>
      </c>
      <c r="Z604" s="20">
        <v>0</v>
      </c>
      <c r="AA604" s="20">
        <v>0</v>
      </c>
      <c r="AB604" s="20">
        <v>0</v>
      </c>
      <c r="AC604" s="20">
        <v>0</v>
      </c>
      <c r="AD604" s="20">
        <v>0</v>
      </c>
      <c r="AE604" s="20">
        <v>0</v>
      </c>
      <c r="AF604" s="20">
        <v>0</v>
      </c>
      <c r="AG604" s="20">
        <v>0</v>
      </c>
      <c r="AH604" s="20">
        <v>0</v>
      </c>
      <c r="AI604" s="20">
        <v>0</v>
      </c>
      <c r="AJ604" s="20">
        <v>0</v>
      </c>
      <c r="AK604" s="20">
        <v>0</v>
      </c>
      <c r="AL604" s="20">
        <v>0</v>
      </c>
      <c r="AM604" s="20">
        <v>0</v>
      </c>
      <c r="AN604" s="20">
        <v>0</v>
      </c>
      <c r="AO604" s="20">
        <v>0</v>
      </c>
      <c r="AP604" s="20">
        <v>0</v>
      </c>
      <c r="AQ604" s="20">
        <v>-4.78</v>
      </c>
      <c r="AR604" s="20">
        <v>-41.59</v>
      </c>
      <c r="AS604" s="20">
        <v>-41.59</v>
      </c>
      <c r="AT604" s="20">
        <v>-24.04</v>
      </c>
      <c r="AU604" s="20">
        <v>-9.08</v>
      </c>
      <c r="AV604" s="20">
        <v>-131.55000000000001</v>
      </c>
      <c r="AW604" s="20">
        <v>-47.59</v>
      </c>
      <c r="AX604" s="20">
        <v>-8.83</v>
      </c>
      <c r="AY604" s="20">
        <v>-6.81</v>
      </c>
      <c r="AZ604" s="20">
        <v>-0.9</v>
      </c>
      <c r="BA604" s="20">
        <v>0</v>
      </c>
      <c r="BB604" s="20">
        <v>0</v>
      </c>
      <c r="BC604" s="20">
        <v>0</v>
      </c>
      <c r="BD604" s="20">
        <v>0</v>
      </c>
      <c r="BE604" s="20">
        <v>0</v>
      </c>
      <c r="BF604" s="11"/>
      <c r="BG604" s="22"/>
    </row>
    <row r="605" spans="1:59" x14ac:dyDescent="0.25">
      <c r="A605" s="23" t="s">
        <v>362</v>
      </c>
      <c r="B605" s="29" t="s">
        <v>363</v>
      </c>
      <c r="C605" s="25" t="s">
        <v>447</v>
      </c>
      <c r="D605" s="25" t="s">
        <v>343</v>
      </c>
      <c r="E605" s="25" t="s">
        <v>73</v>
      </c>
      <c r="F605" s="25" t="s">
        <v>361</v>
      </c>
      <c r="G605" s="19" t="s">
        <v>443</v>
      </c>
      <c r="H605" s="20">
        <v>-2.29</v>
      </c>
      <c r="I605" s="20"/>
      <c r="J605" s="20"/>
      <c r="K605" s="20">
        <v>-6.88</v>
      </c>
      <c r="L605" s="20">
        <v>-9.18</v>
      </c>
      <c r="M605" s="20">
        <v>-11.47</v>
      </c>
      <c r="N605" s="20">
        <v>-36.71</v>
      </c>
      <c r="O605" s="20">
        <v>-107.84</v>
      </c>
      <c r="P605" s="20">
        <v>-195.03</v>
      </c>
      <c r="Q605" s="20">
        <v>-768.65</v>
      </c>
      <c r="R605" s="20">
        <v>-1048.58</v>
      </c>
      <c r="S605" s="20">
        <v>-1236.72</v>
      </c>
      <c r="T605" s="20">
        <v>-1330.8</v>
      </c>
      <c r="U605" s="20">
        <v>-1417.99</v>
      </c>
      <c r="V605" s="20">
        <v>-1516.65</v>
      </c>
      <c r="W605" s="20">
        <v>-1564.83</v>
      </c>
      <c r="X605" s="20">
        <v>-1585.48</v>
      </c>
      <c r="Y605" s="20">
        <v>-1583.19</v>
      </c>
      <c r="Z605" s="20">
        <v>-1569.42</v>
      </c>
      <c r="AA605" s="20">
        <v>-1537.3</v>
      </c>
      <c r="AB605" s="20">
        <v>-1619.9</v>
      </c>
      <c r="AC605" s="20">
        <v>-1752.98</v>
      </c>
      <c r="AD605" s="20">
        <v>-1817.22</v>
      </c>
      <c r="AE605" s="20">
        <v>-1897.53</v>
      </c>
      <c r="AF605" s="20">
        <v>-1980.13</v>
      </c>
      <c r="AG605" s="20">
        <v>-2085.6799999999998</v>
      </c>
      <c r="AH605" s="20">
        <v>-2182.0500000000002</v>
      </c>
      <c r="AI605" s="20">
        <v>-2269.2399999999998</v>
      </c>
      <c r="AJ605" s="20">
        <v>-2332.33</v>
      </c>
      <c r="AK605" s="20">
        <v>-2380.52</v>
      </c>
      <c r="AL605" s="20">
        <v>-2394.29</v>
      </c>
      <c r="AM605" s="20">
        <v>-2412.64</v>
      </c>
      <c r="AN605" s="20">
        <v>-2465.41</v>
      </c>
      <c r="AO605" s="20">
        <v>-2635.21</v>
      </c>
      <c r="AP605" s="20">
        <v>-2936.93</v>
      </c>
      <c r="AQ605" s="20">
        <v>-2909.88</v>
      </c>
      <c r="AR605" s="20">
        <v>-3188.77</v>
      </c>
      <c r="AS605" s="20">
        <v>-3469.12</v>
      </c>
      <c r="AT605" s="20">
        <v>-3757.89</v>
      </c>
      <c r="AU605" s="20">
        <v>-4055.29</v>
      </c>
      <c r="AV605" s="20">
        <v>-4368.07</v>
      </c>
      <c r="AW605" s="20">
        <v>-4674.2700000000004</v>
      </c>
      <c r="AX605" s="20">
        <v>-4929.62</v>
      </c>
      <c r="AY605" s="20">
        <v>-5523.75</v>
      </c>
      <c r="AZ605" s="20">
        <v>-6200.55</v>
      </c>
      <c r="BA605" s="20">
        <v>-6366.15</v>
      </c>
      <c r="BB605" s="20">
        <v>-7259.79</v>
      </c>
      <c r="BC605" s="20">
        <v>-8259.83</v>
      </c>
      <c r="BD605" s="20">
        <v>-9516.23</v>
      </c>
      <c r="BE605" s="20">
        <v>-11154.23</v>
      </c>
      <c r="BF605" s="11"/>
      <c r="BG605" s="22"/>
    </row>
    <row r="606" spans="1:59" x14ac:dyDescent="0.25">
      <c r="A606" s="23" t="s">
        <v>325</v>
      </c>
      <c r="B606" s="29" t="s">
        <v>326</v>
      </c>
      <c r="C606" s="25" t="s">
        <v>447</v>
      </c>
      <c r="D606" s="25" t="s">
        <v>343</v>
      </c>
      <c r="E606" s="25" t="s">
        <v>138</v>
      </c>
      <c r="F606" s="25" t="s">
        <v>453</v>
      </c>
      <c r="G606" s="19" t="s">
        <v>454</v>
      </c>
      <c r="H606" s="20">
        <v>-16310.05</v>
      </c>
      <c r="I606" s="20"/>
      <c r="J606" s="20"/>
      <c r="K606" s="20">
        <v>-16014.29</v>
      </c>
      <c r="L606" s="20">
        <v>-16779.400000000001</v>
      </c>
      <c r="M606" s="20">
        <v>-18231.77</v>
      </c>
      <c r="N606" s="20">
        <v>-20259.43</v>
      </c>
      <c r="O606" s="20">
        <v>-21848.74</v>
      </c>
      <c r="P606" s="20">
        <v>-21598.23</v>
      </c>
      <c r="Q606" s="20">
        <v>-21377.3</v>
      </c>
      <c r="R606" s="20">
        <v>-21667.18</v>
      </c>
      <c r="S606" s="20">
        <v>-21618.16</v>
      </c>
      <c r="T606" s="20">
        <v>-22968.11</v>
      </c>
      <c r="U606" s="20">
        <v>-25129.87</v>
      </c>
      <c r="V606" s="20">
        <v>-26675.17</v>
      </c>
      <c r="W606" s="20">
        <v>-27860.55</v>
      </c>
      <c r="X606" s="20">
        <v>-27601.45</v>
      </c>
      <c r="Y606" s="20">
        <v>-27290.22</v>
      </c>
      <c r="Z606" s="20">
        <v>-26243.94</v>
      </c>
      <c r="AA606" s="20">
        <v>-27764.49</v>
      </c>
      <c r="AB606" s="20">
        <v>-27750.05</v>
      </c>
      <c r="AC606" s="20">
        <v>-28207.07</v>
      </c>
      <c r="AD606" s="20">
        <v>-28424.7</v>
      </c>
      <c r="AE606" s="20">
        <v>-28100.5</v>
      </c>
      <c r="AF606" s="20">
        <v>-29069.91</v>
      </c>
      <c r="AG606" s="20">
        <v>-28051.63</v>
      </c>
      <c r="AH606" s="20">
        <v>-27918.29</v>
      </c>
      <c r="AI606" s="20">
        <v>-28024.12</v>
      </c>
      <c r="AJ606" s="20">
        <v>-27717.98</v>
      </c>
      <c r="AK606" s="20">
        <v>-27462.49</v>
      </c>
      <c r="AL606" s="20">
        <v>-27488.28</v>
      </c>
      <c r="AM606" s="20">
        <v>-27824.58</v>
      </c>
      <c r="AN606" s="20">
        <v>-27908.81</v>
      </c>
      <c r="AO606" s="20">
        <v>-28111.03</v>
      </c>
      <c r="AP606" s="20">
        <v>-28451.599999999999</v>
      </c>
      <c r="AQ606" s="20">
        <v>-27682.45</v>
      </c>
      <c r="AR606" s="20">
        <v>-27531.39</v>
      </c>
      <c r="AS606" s="20">
        <v>-27127.79</v>
      </c>
      <c r="AT606" s="20">
        <v>-27927.24</v>
      </c>
      <c r="AU606" s="20">
        <v>-27039.03</v>
      </c>
      <c r="AV606" s="20">
        <v>-26693.8</v>
      </c>
      <c r="AW606" s="20">
        <v>-28048.31</v>
      </c>
      <c r="AX606" s="20">
        <v>-27383.85</v>
      </c>
      <c r="AY606" s="20">
        <v>-27572.31</v>
      </c>
      <c r="AZ606" s="20">
        <v>-27882.99</v>
      </c>
      <c r="BA606" s="20">
        <v>-26959.67</v>
      </c>
      <c r="BB606" s="20">
        <v>-26528.87</v>
      </c>
      <c r="BC606" s="20">
        <v>-27897.03</v>
      </c>
      <c r="BD606" s="20">
        <v>-28502.92</v>
      </c>
      <c r="BE606" s="20">
        <v>-29154.959999999999</v>
      </c>
      <c r="BF606" s="11"/>
      <c r="BG606" s="22"/>
    </row>
    <row r="607" spans="1:59" x14ac:dyDescent="0.25">
      <c r="A607" s="23" t="s">
        <v>367</v>
      </c>
      <c r="B607" s="29" t="s">
        <v>368</v>
      </c>
      <c r="C607" s="25" t="s">
        <v>447</v>
      </c>
      <c r="D607" s="25" t="s">
        <v>343</v>
      </c>
      <c r="E607" s="25" t="s">
        <v>141</v>
      </c>
      <c r="F607" s="25" t="s">
        <v>361</v>
      </c>
      <c r="G607" s="19" t="s">
        <v>428</v>
      </c>
      <c r="H607" s="20">
        <v>-18963.669999999998</v>
      </c>
      <c r="I607" s="20"/>
      <c r="J607" s="20"/>
      <c r="K607" s="20">
        <v>-16059.23</v>
      </c>
      <c r="L607" s="20">
        <v>-17607.09</v>
      </c>
      <c r="M607" s="20">
        <v>-17813.03</v>
      </c>
      <c r="N607" s="20">
        <v>-18656.86</v>
      </c>
      <c r="O607" s="20">
        <v>-19736.28</v>
      </c>
      <c r="P607" s="20">
        <v>-18693.41</v>
      </c>
      <c r="Q607" s="20">
        <v>-18233.3</v>
      </c>
      <c r="R607" s="20">
        <v>-18601.46</v>
      </c>
      <c r="S607" s="20">
        <v>-18995.03</v>
      </c>
      <c r="T607" s="20">
        <v>-19492.12</v>
      </c>
      <c r="U607" s="20">
        <v>-22651.74</v>
      </c>
      <c r="V607" s="20">
        <v>-23079.34</v>
      </c>
      <c r="W607" s="20">
        <v>-24440.21</v>
      </c>
      <c r="X607" s="20">
        <v>-23554.15</v>
      </c>
      <c r="Y607" s="20">
        <v>-21946.37</v>
      </c>
      <c r="Z607" s="20">
        <v>-22205.54</v>
      </c>
      <c r="AA607" s="20">
        <v>-25580.720000000001</v>
      </c>
      <c r="AB607" s="20">
        <v>-25545.87</v>
      </c>
      <c r="AC607" s="20">
        <v>-26991.52</v>
      </c>
      <c r="AD607" s="20">
        <v>-27182.37</v>
      </c>
      <c r="AE607" s="20">
        <v>-28794.02</v>
      </c>
      <c r="AF607" s="20">
        <v>-31539.48</v>
      </c>
      <c r="AG607" s="20">
        <v>-29831.040000000001</v>
      </c>
      <c r="AH607" s="20">
        <v>-31019.32</v>
      </c>
      <c r="AI607" s="20">
        <v>-30013.75</v>
      </c>
      <c r="AJ607" s="20">
        <v>-28883.13</v>
      </c>
      <c r="AK607" s="20">
        <v>-31386.89</v>
      </c>
      <c r="AL607" s="20">
        <v>-30416.54</v>
      </c>
      <c r="AM607" s="20">
        <v>-31351.919999999998</v>
      </c>
      <c r="AN607" s="20">
        <v>-31334.99</v>
      </c>
      <c r="AO607" s="20">
        <v>-30978.29</v>
      </c>
      <c r="AP607" s="20">
        <v>-30826.18</v>
      </c>
      <c r="AQ607" s="20">
        <v>-30228.42</v>
      </c>
      <c r="AR607" s="20">
        <v>-31076.59</v>
      </c>
      <c r="AS607" s="20">
        <v>-31955.11</v>
      </c>
      <c r="AT607" s="20">
        <v>-37403.83</v>
      </c>
      <c r="AU607" s="20">
        <v>-32945.589999999997</v>
      </c>
      <c r="AV607" s="20">
        <v>-33796.400000000001</v>
      </c>
      <c r="AW607" s="20">
        <v>-33632.49</v>
      </c>
      <c r="AX607" s="20">
        <v>-30860.5</v>
      </c>
      <c r="AY607" s="20">
        <v>-33104.949999999997</v>
      </c>
      <c r="AZ607" s="20">
        <v>-34005.589999999997</v>
      </c>
      <c r="BA607" s="20">
        <v>-34298.06</v>
      </c>
      <c r="BB607" s="20">
        <v>-34227.410000000003</v>
      </c>
      <c r="BC607" s="20">
        <v>-33500.75</v>
      </c>
      <c r="BD607" s="20">
        <v>-32393.62</v>
      </c>
      <c r="BE607" s="20">
        <v>-35853.51</v>
      </c>
      <c r="BF607" s="11"/>
      <c r="BG607" s="22"/>
    </row>
    <row r="608" spans="1:59" x14ac:dyDescent="0.25">
      <c r="A608" s="23" t="s">
        <v>401</v>
      </c>
      <c r="B608" s="29" t="s">
        <v>402</v>
      </c>
      <c r="C608" s="25" t="s">
        <v>447</v>
      </c>
      <c r="D608" s="25" t="s">
        <v>343</v>
      </c>
      <c r="E608" s="25" t="s">
        <v>180</v>
      </c>
      <c r="F608" s="25" t="s">
        <v>448</v>
      </c>
      <c r="G608" s="19" t="s">
        <v>455</v>
      </c>
      <c r="H608" s="20">
        <v>-2747.81</v>
      </c>
      <c r="I608" s="20"/>
      <c r="J608" s="20"/>
      <c r="K608" s="20">
        <v>-2374.6</v>
      </c>
      <c r="L608" s="20">
        <v>-2410.13</v>
      </c>
      <c r="M608" s="20">
        <v>-2337.94</v>
      </c>
      <c r="N608" s="20">
        <v>-2288.09</v>
      </c>
      <c r="O608" s="20">
        <v>-2432.8200000000002</v>
      </c>
      <c r="P608" s="20">
        <v>-2305.17</v>
      </c>
      <c r="Q608" s="20">
        <v>-2128.5500000000002</v>
      </c>
      <c r="R608" s="20">
        <v>-1995.04</v>
      </c>
      <c r="S608" s="20">
        <v>-1887.74</v>
      </c>
      <c r="T608" s="20">
        <v>-1940.45</v>
      </c>
      <c r="U608" s="20">
        <v>-1837.71</v>
      </c>
      <c r="V608" s="20">
        <v>-1176.69</v>
      </c>
      <c r="W608" s="20">
        <v>-1035.1500000000001</v>
      </c>
      <c r="X608" s="20">
        <v>-853.19</v>
      </c>
      <c r="Y608" s="20">
        <v>-719.37</v>
      </c>
      <c r="Z608" s="20">
        <v>-696.45</v>
      </c>
      <c r="AA608" s="20">
        <v>-721.24</v>
      </c>
      <c r="AB608" s="20">
        <v>-667.04</v>
      </c>
      <c r="AC608" s="20">
        <v>-660.05</v>
      </c>
      <c r="AD608" s="20">
        <v>-574.91999999999996</v>
      </c>
      <c r="AE608" s="20">
        <v>-547.23</v>
      </c>
      <c r="AF608" s="20">
        <v>-513.54</v>
      </c>
      <c r="AG608" s="20">
        <v>-431.37</v>
      </c>
      <c r="AH608" s="20">
        <v>-353.45</v>
      </c>
      <c r="AI608" s="20">
        <v>-330.12</v>
      </c>
      <c r="AJ608" s="20">
        <v>-303.92</v>
      </c>
      <c r="AK608" s="20">
        <v>-321.83</v>
      </c>
      <c r="AL608" s="20">
        <v>-277.77999999999997</v>
      </c>
      <c r="AM608" s="20">
        <v>-285.39</v>
      </c>
      <c r="AN608" s="20">
        <v>-282.61</v>
      </c>
      <c r="AO608" s="20">
        <v>-257.99</v>
      </c>
      <c r="AP608" s="20">
        <v>-230.19</v>
      </c>
      <c r="AQ608" s="20">
        <v>-193.28</v>
      </c>
      <c r="AR608" s="20">
        <v>-193.71</v>
      </c>
      <c r="AS608" s="20">
        <v>-219.97</v>
      </c>
      <c r="AT608" s="20">
        <v>-241.1</v>
      </c>
      <c r="AU608" s="20">
        <v>-244.87</v>
      </c>
      <c r="AV608" s="20">
        <v>-189.61</v>
      </c>
      <c r="AW608" s="20">
        <v>-215.93</v>
      </c>
      <c r="AX608" s="20">
        <v>-221.36</v>
      </c>
      <c r="AY608" s="20">
        <v>-226.5</v>
      </c>
      <c r="AZ608" s="20">
        <v>-249.79</v>
      </c>
      <c r="BA608" s="20">
        <v>-191.81</v>
      </c>
      <c r="BB608" s="20">
        <v>-200.57</v>
      </c>
      <c r="BC608" s="20">
        <v>-190.41</v>
      </c>
      <c r="BD608" s="20">
        <v>-180.68</v>
      </c>
      <c r="BE608" s="20">
        <v>-179.99</v>
      </c>
      <c r="BF608" s="11"/>
      <c r="BG608" s="22"/>
    </row>
    <row r="609" spans="1:65" x14ac:dyDescent="0.25">
      <c r="A609" s="13" t="s">
        <v>456</v>
      </c>
      <c r="B609" s="33" t="s">
        <v>457</v>
      </c>
      <c r="C609" s="60"/>
      <c r="D609" s="60"/>
      <c r="E609" s="60"/>
      <c r="F609" s="60"/>
      <c r="G609" s="61"/>
      <c r="H609" s="20">
        <v>61184.02</v>
      </c>
      <c r="I609" s="20">
        <v>0</v>
      </c>
      <c r="J609" s="20">
        <v>0</v>
      </c>
      <c r="K609" s="20">
        <v>52495.88</v>
      </c>
      <c r="L609" s="20">
        <v>55809.54</v>
      </c>
      <c r="M609" s="20">
        <v>55498.83</v>
      </c>
      <c r="N609" s="20">
        <v>49128.99</v>
      </c>
      <c r="O609" s="20">
        <v>49949.64</v>
      </c>
      <c r="P609" s="20">
        <v>49461.96</v>
      </c>
      <c r="Q609" s="20">
        <v>46941.43</v>
      </c>
      <c r="R609" s="20">
        <v>46413.23</v>
      </c>
      <c r="S609" s="20">
        <v>44543.08</v>
      </c>
      <c r="T609" s="20">
        <v>46495.98</v>
      </c>
      <c r="U609" s="20">
        <v>51918.99</v>
      </c>
      <c r="V609" s="20">
        <v>50606.63</v>
      </c>
      <c r="W609" s="20">
        <v>50021.760000000002</v>
      </c>
      <c r="X609" s="20">
        <v>45325.41</v>
      </c>
      <c r="Y609" s="20">
        <v>45499.54</v>
      </c>
      <c r="Z609" s="20">
        <v>43645.11</v>
      </c>
      <c r="AA609" s="20">
        <v>48265.58</v>
      </c>
      <c r="AB609" s="20">
        <v>47296.23</v>
      </c>
      <c r="AC609" s="20">
        <v>49676.81</v>
      </c>
      <c r="AD609" s="20">
        <v>48615.77</v>
      </c>
      <c r="AE609" s="20">
        <v>49453.79</v>
      </c>
      <c r="AF609" s="20">
        <v>52902.63</v>
      </c>
      <c r="AG609" s="20">
        <v>50153.94</v>
      </c>
      <c r="AH609" s="20">
        <v>50731.07</v>
      </c>
      <c r="AI609" s="20">
        <v>48751.360000000001</v>
      </c>
      <c r="AJ609" s="20">
        <v>46434.32</v>
      </c>
      <c r="AK609" s="20">
        <v>49531.31</v>
      </c>
      <c r="AL609" s="20">
        <v>48588.39</v>
      </c>
      <c r="AM609" s="20">
        <v>49232.72</v>
      </c>
      <c r="AN609" s="20">
        <v>49532.59</v>
      </c>
      <c r="AO609" s="20">
        <v>49163.86</v>
      </c>
      <c r="AP609" s="20">
        <v>48575.39</v>
      </c>
      <c r="AQ609" s="20">
        <v>47512.74</v>
      </c>
      <c r="AR609" s="20">
        <v>48544.02</v>
      </c>
      <c r="AS609" s="20">
        <v>48867.040000000001</v>
      </c>
      <c r="AT609" s="20">
        <v>55575.27</v>
      </c>
      <c r="AU609" s="20">
        <v>49872.74</v>
      </c>
      <c r="AV609" s="20">
        <v>50780.55</v>
      </c>
      <c r="AW609" s="20">
        <v>50358.39</v>
      </c>
      <c r="AX609" s="20">
        <v>46784.75</v>
      </c>
      <c r="AY609" s="20">
        <v>49546.17</v>
      </c>
      <c r="AZ609" s="20">
        <v>50796.04</v>
      </c>
      <c r="BA609" s="20">
        <v>50278.79</v>
      </c>
      <c r="BB609" s="20">
        <v>50305.11</v>
      </c>
      <c r="BC609" s="20">
        <v>49914.38</v>
      </c>
      <c r="BD609" s="20">
        <v>48344.15</v>
      </c>
      <c r="BE609" s="20">
        <v>52278.99</v>
      </c>
      <c r="BF609" s="11"/>
      <c r="BG609" s="12"/>
    </row>
    <row r="610" spans="1:65" x14ac:dyDescent="0.25">
      <c r="A610" s="23" t="s">
        <v>313</v>
      </c>
      <c r="B610" s="29" t="s">
        <v>313</v>
      </c>
      <c r="C610" s="25" t="s">
        <v>458</v>
      </c>
      <c r="D610" s="25" t="s">
        <v>343</v>
      </c>
      <c r="E610" s="25" t="s">
        <v>85</v>
      </c>
      <c r="F610" s="25" t="s">
        <v>459</v>
      </c>
      <c r="G610" s="19" t="s">
        <v>460</v>
      </c>
      <c r="H610" s="20">
        <v>-2085.38</v>
      </c>
      <c r="I610" s="20"/>
      <c r="J610" s="20"/>
      <c r="K610" s="20">
        <v>-1762.92</v>
      </c>
      <c r="L610" s="20">
        <v>-1867.68</v>
      </c>
      <c r="M610" s="20">
        <v>-1395.6</v>
      </c>
      <c r="N610" s="20">
        <v>-763.96</v>
      </c>
      <c r="O610" s="20">
        <v>-880.18</v>
      </c>
      <c r="P610" s="20">
        <v>-810.29</v>
      </c>
      <c r="Q610" s="20">
        <v>-786.19</v>
      </c>
      <c r="R610" s="20">
        <v>-843.45</v>
      </c>
      <c r="S610" s="20">
        <v>-803.8</v>
      </c>
      <c r="T610" s="20">
        <v>-1377.12</v>
      </c>
      <c r="U610" s="20">
        <v>-1245.48</v>
      </c>
      <c r="V610" s="20">
        <v>-1088.3399999999999</v>
      </c>
      <c r="W610" s="20">
        <v>-198.43</v>
      </c>
      <c r="X610" s="20">
        <v>-153.62</v>
      </c>
      <c r="Y610" s="20">
        <v>-117.52</v>
      </c>
      <c r="Z610" s="20">
        <v>-62.47</v>
      </c>
      <c r="AA610" s="20">
        <v>-45.77</v>
      </c>
      <c r="AB610" s="20">
        <v>-44.55</v>
      </c>
      <c r="AC610" s="20">
        <v>-55.08</v>
      </c>
      <c r="AD610" s="20">
        <v>-63.1</v>
      </c>
      <c r="AE610" s="20">
        <v>-66.569999999999993</v>
      </c>
      <c r="AF610" s="20">
        <v>-68.83</v>
      </c>
      <c r="AG610" s="20">
        <v>-61.01</v>
      </c>
      <c r="AH610" s="20">
        <v>-57.8</v>
      </c>
      <c r="AI610" s="20">
        <v>-58.56</v>
      </c>
      <c r="AJ610" s="20">
        <v>-67.02</v>
      </c>
      <c r="AK610" s="20">
        <v>-60.06</v>
      </c>
      <c r="AL610" s="20">
        <v>-74.45</v>
      </c>
      <c r="AM610" s="20">
        <v>-74.69</v>
      </c>
      <c r="AN610" s="20">
        <v>-113.05</v>
      </c>
      <c r="AO610" s="20">
        <v>-170.11</v>
      </c>
      <c r="AP610" s="20">
        <v>-192.76</v>
      </c>
      <c r="AQ610" s="20">
        <v>-192.19</v>
      </c>
      <c r="AR610" s="20">
        <v>-197.32</v>
      </c>
      <c r="AS610" s="20">
        <v>-201.25</v>
      </c>
      <c r="AT610" s="20">
        <v>-231.99</v>
      </c>
      <c r="AU610" s="20">
        <v>-234.82</v>
      </c>
      <c r="AV610" s="20">
        <v>-196.06</v>
      </c>
      <c r="AW610" s="20">
        <v>-227.45</v>
      </c>
      <c r="AX610" s="20">
        <v>-118.24</v>
      </c>
      <c r="AY610" s="20">
        <v>-267.38</v>
      </c>
      <c r="AZ610" s="20">
        <v>-278.02</v>
      </c>
      <c r="BA610" s="20">
        <v>-269.20999999999998</v>
      </c>
      <c r="BB610" s="20">
        <v>-280.70999999999998</v>
      </c>
      <c r="BC610" s="20">
        <v>-261.95</v>
      </c>
      <c r="BD610" s="20">
        <v>-208.62</v>
      </c>
      <c r="BE610" s="20">
        <v>-231.36</v>
      </c>
      <c r="BF610" s="11"/>
      <c r="BG610" s="22"/>
    </row>
    <row r="611" spans="1:65" x14ac:dyDescent="0.25">
      <c r="A611" s="23" t="s">
        <v>315</v>
      </c>
      <c r="B611" s="29" t="s">
        <v>316</v>
      </c>
      <c r="C611" s="25" t="s">
        <v>458</v>
      </c>
      <c r="D611" s="25" t="s">
        <v>343</v>
      </c>
      <c r="E611" s="25" t="s">
        <v>99</v>
      </c>
      <c r="F611" s="25" t="s">
        <v>361</v>
      </c>
      <c r="G611" s="19" t="s">
        <v>411</v>
      </c>
      <c r="H611" s="20">
        <v>-2884.1</v>
      </c>
      <c r="I611" s="20"/>
      <c r="J611" s="20"/>
      <c r="K611" s="20">
        <v>-1715.65</v>
      </c>
      <c r="L611" s="20">
        <v>-1856.34</v>
      </c>
      <c r="M611" s="20">
        <v>-1820.73</v>
      </c>
      <c r="N611" s="20">
        <v>-1876.37</v>
      </c>
      <c r="O611" s="20">
        <v>-1515.18</v>
      </c>
      <c r="P611" s="20">
        <v>-1188.05</v>
      </c>
      <c r="Q611" s="20">
        <v>-1027.8499999999999</v>
      </c>
      <c r="R611" s="20">
        <v>-974.62</v>
      </c>
      <c r="S611" s="20">
        <v>-989.52</v>
      </c>
      <c r="T611" s="20">
        <v>-984.14</v>
      </c>
      <c r="U611" s="20">
        <v>-1518.09</v>
      </c>
      <c r="V611" s="20">
        <v>-960.54</v>
      </c>
      <c r="W611" s="20">
        <v>-587.22</v>
      </c>
      <c r="X611" s="20">
        <v>-466.97</v>
      </c>
      <c r="Y611" s="20">
        <v>-402.32</v>
      </c>
      <c r="Z611" s="20">
        <v>-465.17</v>
      </c>
      <c r="AA611" s="20">
        <v>-158.38</v>
      </c>
      <c r="AB611" s="20">
        <v>-153.19999999999999</v>
      </c>
      <c r="AC611" s="20">
        <v>-150.74</v>
      </c>
      <c r="AD611" s="20">
        <v>-114.32</v>
      </c>
      <c r="AE611" s="20">
        <v>-106.83</v>
      </c>
      <c r="AF611" s="20">
        <v>-88.75</v>
      </c>
      <c r="AG611" s="20">
        <v>-78.790000000000006</v>
      </c>
      <c r="AH611" s="20">
        <v>-62.25</v>
      </c>
      <c r="AI611" s="20">
        <v>-40.93</v>
      </c>
      <c r="AJ611" s="20">
        <v>-30.85</v>
      </c>
      <c r="AK611" s="20">
        <v>-36.42</v>
      </c>
      <c r="AL611" s="20">
        <v>-34.590000000000003</v>
      </c>
      <c r="AM611" s="20">
        <v>-40.01</v>
      </c>
      <c r="AN611" s="20">
        <v>-47.81</v>
      </c>
      <c r="AO611" s="20">
        <v>-76.89</v>
      </c>
      <c r="AP611" s="20">
        <v>-41.52</v>
      </c>
      <c r="AQ611" s="20">
        <v>-12.2</v>
      </c>
      <c r="AR611" s="20">
        <v>-9.4</v>
      </c>
      <c r="AS611" s="20">
        <v>-4.83</v>
      </c>
      <c r="AT611" s="20">
        <v>-7.7</v>
      </c>
      <c r="AU611" s="20">
        <v>-4.24</v>
      </c>
      <c r="AV611" s="20">
        <v>-0.3</v>
      </c>
      <c r="AW611" s="20">
        <v>-8.43</v>
      </c>
      <c r="AX611" s="20">
        <v>-3.19</v>
      </c>
      <c r="AY611" s="20">
        <v>-4.0199999999999996</v>
      </c>
      <c r="AZ611" s="20">
        <v>-1.18</v>
      </c>
      <c r="BA611" s="20">
        <v>0</v>
      </c>
      <c r="BB611" s="20">
        <v>-46.19</v>
      </c>
      <c r="BC611" s="20">
        <v>-30.86</v>
      </c>
      <c r="BD611" s="20">
        <v>-4.53</v>
      </c>
      <c r="BE611" s="20">
        <v>-9.07</v>
      </c>
      <c r="BF611" s="11"/>
      <c r="BG611" s="22"/>
    </row>
    <row r="612" spans="1:65" x14ac:dyDescent="0.25">
      <c r="A612" s="23" t="s">
        <v>309</v>
      </c>
      <c r="B612" s="29" t="s">
        <v>310</v>
      </c>
      <c r="C612" s="25" t="s">
        <v>458</v>
      </c>
      <c r="D612" s="25" t="s">
        <v>343</v>
      </c>
      <c r="E612" s="25" t="s">
        <v>104</v>
      </c>
      <c r="F612" s="25" t="s">
        <v>361</v>
      </c>
      <c r="G612" s="19" t="s">
        <v>414</v>
      </c>
      <c r="H612" s="20">
        <v>-18124.68</v>
      </c>
      <c r="I612" s="20"/>
      <c r="J612" s="20"/>
      <c r="K612" s="20">
        <v>-16309.85</v>
      </c>
      <c r="L612" s="20">
        <v>-17203.349999999999</v>
      </c>
      <c r="M612" s="20">
        <v>-16189.98</v>
      </c>
      <c r="N612" s="20">
        <v>-11260.3</v>
      </c>
      <c r="O612" s="20">
        <v>-10830.97</v>
      </c>
      <c r="P612" s="20">
        <v>-12407.25</v>
      </c>
      <c r="Q612" s="20">
        <v>-10478.290000000001</v>
      </c>
      <c r="R612" s="20">
        <v>-9180.09</v>
      </c>
      <c r="S612" s="20">
        <v>-8559.61</v>
      </c>
      <c r="T612" s="20">
        <v>-8422.8700000000008</v>
      </c>
      <c r="U612" s="20">
        <v>-10583.69</v>
      </c>
      <c r="V612" s="20">
        <v>-9967.91</v>
      </c>
      <c r="W612" s="20">
        <v>-10111.86</v>
      </c>
      <c r="X612" s="20">
        <v>-7265.59</v>
      </c>
      <c r="Y612" s="20">
        <v>-7349.9</v>
      </c>
      <c r="Z612" s="20">
        <v>-5310.85</v>
      </c>
      <c r="AA612" s="20">
        <v>-5419.86</v>
      </c>
      <c r="AB612" s="20">
        <v>-4507.49</v>
      </c>
      <c r="AC612" s="20">
        <v>-4938.32</v>
      </c>
      <c r="AD612" s="20">
        <v>-3908.61</v>
      </c>
      <c r="AE612" s="20">
        <v>-3283.54</v>
      </c>
      <c r="AF612" s="20">
        <v>-3459.78</v>
      </c>
      <c r="AG612" s="20">
        <v>-3104.65</v>
      </c>
      <c r="AH612" s="20">
        <v>-2948.1</v>
      </c>
      <c r="AI612" s="20">
        <v>-2739.46</v>
      </c>
      <c r="AJ612" s="20">
        <v>-2346.44</v>
      </c>
      <c r="AK612" s="20">
        <v>-2510.7600000000002</v>
      </c>
      <c r="AL612" s="20">
        <v>-2030.9</v>
      </c>
      <c r="AM612" s="20">
        <v>-2095.17</v>
      </c>
      <c r="AN612" s="20">
        <v>-2427.19</v>
      </c>
      <c r="AO612" s="20">
        <v>-2151.12</v>
      </c>
      <c r="AP612" s="20">
        <v>-1625.47</v>
      </c>
      <c r="AQ612" s="20">
        <v>-1411.02</v>
      </c>
      <c r="AR612" s="20">
        <v>-1609.86</v>
      </c>
      <c r="AS612" s="20">
        <v>-1657.69</v>
      </c>
      <c r="AT612" s="20">
        <v>-1629.77</v>
      </c>
      <c r="AU612" s="20">
        <v>-1304.7</v>
      </c>
      <c r="AV612" s="20">
        <v>-1388.27</v>
      </c>
      <c r="AW612" s="20">
        <v>-1348.47</v>
      </c>
      <c r="AX612" s="20">
        <v>-1289.6400000000001</v>
      </c>
      <c r="AY612" s="20">
        <v>-1342.37</v>
      </c>
      <c r="AZ612" s="20">
        <v>-1251.74</v>
      </c>
      <c r="BA612" s="20">
        <v>-1211.46</v>
      </c>
      <c r="BB612" s="20">
        <v>-1216.95</v>
      </c>
      <c r="BC612" s="20">
        <v>-1206.3900000000001</v>
      </c>
      <c r="BD612" s="20">
        <v>-814.67</v>
      </c>
      <c r="BE612" s="20">
        <v>-512.47</v>
      </c>
      <c r="BF612" s="11"/>
      <c r="BG612" s="22"/>
    </row>
    <row r="613" spans="1:65" x14ac:dyDescent="0.25">
      <c r="A613" s="23" t="s">
        <v>317</v>
      </c>
      <c r="B613" s="29" t="s">
        <v>318</v>
      </c>
      <c r="C613" s="69" t="s">
        <v>458</v>
      </c>
      <c r="D613" s="25" t="s">
        <v>343</v>
      </c>
      <c r="E613" s="25" t="s">
        <v>107</v>
      </c>
      <c r="F613" s="25" t="s">
        <v>361</v>
      </c>
      <c r="G613" s="19" t="s">
        <v>414</v>
      </c>
      <c r="H613" s="20">
        <v>-8962.9500000000007</v>
      </c>
      <c r="I613" s="20"/>
      <c r="J613" s="20"/>
      <c r="K613" s="20">
        <v>-6539.41</v>
      </c>
      <c r="L613" s="20">
        <v>-6526.14</v>
      </c>
      <c r="M613" s="20">
        <v>-7174.95</v>
      </c>
      <c r="N613" s="20">
        <v>-5868.21</v>
      </c>
      <c r="O613" s="20">
        <v>-5576.98</v>
      </c>
      <c r="P613" s="20">
        <v>-4847.1499999999996</v>
      </c>
      <c r="Q613" s="20">
        <v>-4675.53</v>
      </c>
      <c r="R613" s="20">
        <v>-4888.42</v>
      </c>
      <c r="S613" s="20">
        <v>-3527.42</v>
      </c>
      <c r="T613" s="20">
        <v>-4239.67</v>
      </c>
      <c r="U613" s="20">
        <v>-2960.58</v>
      </c>
      <c r="V613" s="20">
        <v>-2541.8200000000002</v>
      </c>
      <c r="W613" s="20">
        <v>-1296.95</v>
      </c>
      <c r="X613" s="20">
        <v>-461.01</v>
      </c>
      <c r="Y613" s="20">
        <v>-366.76</v>
      </c>
      <c r="Z613" s="20">
        <v>-216.93</v>
      </c>
      <c r="AA613" s="20">
        <v>-218.6</v>
      </c>
      <c r="AB613" s="20">
        <v>-167.75</v>
      </c>
      <c r="AC613" s="20">
        <v>-129.88</v>
      </c>
      <c r="AD613" s="20">
        <v>-95.25</v>
      </c>
      <c r="AE613" s="20">
        <v>-62.79</v>
      </c>
      <c r="AF613" s="20">
        <v>-66.25</v>
      </c>
      <c r="AG613" s="20">
        <v>-45.93</v>
      </c>
      <c r="AH613" s="20">
        <v>-43.27</v>
      </c>
      <c r="AI613" s="20">
        <v>-50.37</v>
      </c>
      <c r="AJ613" s="20">
        <v>-35.61</v>
      </c>
      <c r="AK613" s="20">
        <v>-26.88</v>
      </c>
      <c r="AL613" s="20">
        <v>-148.87</v>
      </c>
      <c r="AM613" s="20">
        <v>-47.43</v>
      </c>
      <c r="AN613" s="20">
        <v>-44.42</v>
      </c>
      <c r="AO613" s="20">
        <v>-48.5</v>
      </c>
      <c r="AP613" s="20">
        <v>-195.01</v>
      </c>
      <c r="AQ613" s="20">
        <v>-12.7</v>
      </c>
      <c r="AR613" s="20">
        <v>-12.87</v>
      </c>
      <c r="AS613" s="20">
        <v>-13.81</v>
      </c>
      <c r="AT613" s="20">
        <v>-5.22</v>
      </c>
      <c r="AU613" s="20">
        <v>-27.76</v>
      </c>
      <c r="AV613" s="20">
        <v>-131.24</v>
      </c>
      <c r="AW613" s="20">
        <v>-43.52</v>
      </c>
      <c r="AX613" s="20">
        <v>-144.25</v>
      </c>
      <c r="AY613" s="20">
        <v>-14.68</v>
      </c>
      <c r="AZ613" s="20">
        <v>-10.26</v>
      </c>
      <c r="BA613" s="20">
        <v>-9.92</v>
      </c>
      <c r="BB613" s="20">
        <v>0</v>
      </c>
      <c r="BC613" s="20">
        <v>0</v>
      </c>
      <c r="BD613" s="20">
        <v>-12.28</v>
      </c>
      <c r="BE613" s="20">
        <v>-22.3</v>
      </c>
      <c r="BF613" s="11"/>
      <c r="BG613" s="22"/>
    </row>
    <row r="614" spans="1:65" x14ac:dyDescent="0.25">
      <c r="A614" s="23" t="s">
        <v>348</v>
      </c>
      <c r="B614" s="29" t="s">
        <v>349</v>
      </c>
      <c r="C614" s="69" t="s">
        <v>458</v>
      </c>
      <c r="D614" s="25" t="s">
        <v>343</v>
      </c>
      <c r="E614" s="25" t="s">
        <v>110</v>
      </c>
      <c r="F614" s="25" t="s">
        <v>361</v>
      </c>
      <c r="G614" s="19" t="s">
        <v>415</v>
      </c>
      <c r="H614" s="20">
        <v>0</v>
      </c>
      <c r="I614" s="20"/>
      <c r="J614" s="20"/>
      <c r="K614" s="20">
        <v>0</v>
      </c>
      <c r="L614" s="20">
        <v>0</v>
      </c>
      <c r="M614" s="20">
        <v>0</v>
      </c>
      <c r="N614" s="20">
        <v>0</v>
      </c>
      <c r="O614" s="20">
        <v>0</v>
      </c>
      <c r="P614" s="20">
        <v>0</v>
      </c>
      <c r="Q614" s="20">
        <v>0</v>
      </c>
      <c r="R614" s="20">
        <v>-115.61</v>
      </c>
      <c r="S614" s="20">
        <v>-61.48</v>
      </c>
      <c r="T614" s="20">
        <v>-90.15</v>
      </c>
      <c r="U614" s="20">
        <v>-195.64</v>
      </c>
      <c r="V614" s="20">
        <v>-39.770000000000003</v>
      </c>
      <c r="W614" s="20">
        <v>-321.05</v>
      </c>
      <c r="X614" s="20">
        <v>-300.27999999999997</v>
      </c>
      <c r="Y614" s="20">
        <v>-36.78</v>
      </c>
      <c r="Z614" s="20">
        <v>-32.43</v>
      </c>
      <c r="AA614" s="20">
        <v>-76.3</v>
      </c>
      <c r="AB614" s="20">
        <v>-50.3</v>
      </c>
      <c r="AC614" s="20">
        <v>-51.67</v>
      </c>
      <c r="AD614" s="20">
        <v>-73.33</v>
      </c>
      <c r="AE614" s="20">
        <v>-55.06</v>
      </c>
      <c r="AF614" s="20">
        <v>-71.5</v>
      </c>
      <c r="AG614" s="20">
        <v>-77.38</v>
      </c>
      <c r="AH614" s="20">
        <v>-63.06</v>
      </c>
      <c r="AI614" s="20">
        <v>-45.08</v>
      </c>
      <c r="AJ614" s="20">
        <v>-10.79</v>
      </c>
      <c r="AK614" s="20">
        <v>-10.8</v>
      </c>
      <c r="AL614" s="20">
        <v>-4.79</v>
      </c>
      <c r="AM614" s="20">
        <v>-8.0500000000000007</v>
      </c>
      <c r="AN614" s="20">
        <v>0</v>
      </c>
      <c r="AO614" s="20">
        <v>-58.51</v>
      </c>
      <c r="AP614" s="20">
        <v>-7.84</v>
      </c>
      <c r="AQ614" s="20">
        <v>-36.340000000000003</v>
      </c>
      <c r="AR614" s="20">
        <v>-58.05</v>
      </c>
      <c r="AS614" s="20">
        <v>-7.0000000000000007E-2</v>
      </c>
      <c r="AT614" s="20">
        <v>-0.47</v>
      </c>
      <c r="AU614" s="20">
        <v>-0.47</v>
      </c>
      <c r="AV614" s="20">
        <v>0</v>
      </c>
      <c r="AW614" s="20">
        <v>0</v>
      </c>
      <c r="AX614" s="20">
        <v>-4.1500000000000004</v>
      </c>
      <c r="AY614" s="20">
        <v>-3.53</v>
      </c>
      <c r="AZ614" s="20">
        <v>-3.51</v>
      </c>
      <c r="BA614" s="20">
        <v>-6.2</v>
      </c>
      <c r="BB614" s="20">
        <v>-14.47</v>
      </c>
      <c r="BC614" s="20">
        <v>0</v>
      </c>
      <c r="BD614" s="20">
        <v>0</v>
      </c>
      <c r="BE614" s="20">
        <v>0</v>
      </c>
      <c r="BF614" s="11"/>
      <c r="BG614" s="22"/>
    </row>
    <row r="615" spans="1:65" x14ac:dyDescent="0.25">
      <c r="A615" s="23" t="s">
        <v>319</v>
      </c>
      <c r="B615" s="29" t="s">
        <v>320</v>
      </c>
      <c r="C615" s="69" t="s">
        <v>458</v>
      </c>
      <c r="D615" s="25" t="s">
        <v>343</v>
      </c>
      <c r="E615" s="25" t="s">
        <v>25</v>
      </c>
      <c r="F615" s="25" t="s">
        <v>361</v>
      </c>
      <c r="G615" s="19" t="s">
        <v>440</v>
      </c>
      <c r="H615" s="20">
        <v>0</v>
      </c>
      <c r="I615" s="20"/>
      <c r="J615" s="20"/>
      <c r="K615" s="20">
        <v>0</v>
      </c>
      <c r="L615" s="20">
        <v>0</v>
      </c>
      <c r="M615" s="20">
        <v>0</v>
      </c>
      <c r="N615" s="20">
        <v>0</v>
      </c>
      <c r="O615" s="20">
        <v>0</v>
      </c>
      <c r="P615" s="20">
        <v>0</v>
      </c>
      <c r="Q615" s="20">
        <v>0</v>
      </c>
      <c r="R615" s="20">
        <v>-0.63</v>
      </c>
      <c r="S615" s="20">
        <v>-15.85</v>
      </c>
      <c r="T615" s="20">
        <v>-123.86</v>
      </c>
      <c r="U615" s="20">
        <v>-845.24</v>
      </c>
      <c r="V615" s="20">
        <v>-1550.49</v>
      </c>
      <c r="W615" s="20">
        <v>-2028.36</v>
      </c>
      <c r="X615" s="20">
        <v>-2269.1</v>
      </c>
      <c r="Y615" s="20">
        <v>-2737.59</v>
      </c>
      <c r="Z615" s="20">
        <v>-2458.54</v>
      </c>
      <c r="AA615" s="20">
        <v>-2863.54</v>
      </c>
      <c r="AB615" s="20">
        <v>-2960.03</v>
      </c>
      <c r="AC615" s="20">
        <v>-3552.72</v>
      </c>
      <c r="AD615" s="20">
        <v>-3596.74</v>
      </c>
      <c r="AE615" s="20">
        <v>-3781.19</v>
      </c>
      <c r="AF615" s="20">
        <v>-4158.88</v>
      </c>
      <c r="AG615" s="20">
        <v>-4266.22</v>
      </c>
      <c r="AH615" s="20">
        <v>-4335.8999999999996</v>
      </c>
      <c r="AI615" s="20">
        <v>-4314.3900000000003</v>
      </c>
      <c r="AJ615" s="20">
        <v>-4072.62</v>
      </c>
      <c r="AK615" s="20">
        <v>-4436.3900000000003</v>
      </c>
      <c r="AL615" s="20">
        <v>-4282.01</v>
      </c>
      <c r="AM615" s="20">
        <v>-4409.72</v>
      </c>
      <c r="AN615" s="20">
        <v>-4356.03</v>
      </c>
      <c r="AO615" s="20">
        <v>-4379.21</v>
      </c>
      <c r="AP615" s="20">
        <v>-4311.49</v>
      </c>
      <c r="AQ615" s="20">
        <v>-4335.6099999999997</v>
      </c>
      <c r="AR615" s="20">
        <v>-4343.03</v>
      </c>
      <c r="AS615" s="20">
        <v>-3980.58</v>
      </c>
      <c r="AT615" s="20">
        <v>-4699.01</v>
      </c>
      <c r="AU615" s="20">
        <v>-4080.94</v>
      </c>
      <c r="AV615" s="20">
        <v>-4091.96</v>
      </c>
      <c r="AW615" s="20">
        <v>-4121.47</v>
      </c>
      <c r="AX615" s="20">
        <v>-3581.34</v>
      </c>
      <c r="AY615" s="20">
        <v>-3807.87</v>
      </c>
      <c r="AZ615" s="20">
        <v>-4064.43</v>
      </c>
      <c r="BA615" s="20">
        <v>-3886.36</v>
      </c>
      <c r="BB615" s="20">
        <v>-3752.42</v>
      </c>
      <c r="BC615" s="20">
        <v>-3643.81</v>
      </c>
      <c r="BD615" s="20">
        <v>-3274.34</v>
      </c>
      <c r="BE615" s="20">
        <v>-2978.79</v>
      </c>
      <c r="BF615" s="11"/>
      <c r="BG615" s="22"/>
    </row>
    <row r="616" spans="1:65" x14ac:dyDescent="0.25">
      <c r="A616" s="23" t="s">
        <v>350</v>
      </c>
      <c r="B616" s="29" t="s">
        <v>351</v>
      </c>
      <c r="C616" s="69" t="s">
        <v>458</v>
      </c>
      <c r="D616" s="25" t="s">
        <v>343</v>
      </c>
      <c r="E616" s="25" t="s">
        <v>128</v>
      </c>
      <c r="F616" s="25" t="s">
        <v>361</v>
      </c>
      <c r="G616" s="19" t="s">
        <v>414</v>
      </c>
      <c r="H616" s="20">
        <v>-65</v>
      </c>
      <c r="I616" s="20"/>
      <c r="J616" s="20"/>
      <c r="K616" s="20">
        <v>-39</v>
      </c>
      <c r="L616" s="20">
        <v>-39</v>
      </c>
      <c r="M616" s="20">
        <v>-40.299999999999997</v>
      </c>
      <c r="N616" s="20">
        <v>-169</v>
      </c>
      <c r="O616" s="20">
        <v>-135.75</v>
      </c>
      <c r="P616" s="20">
        <v>-557.88</v>
      </c>
      <c r="Q616" s="20">
        <v>-742.01</v>
      </c>
      <c r="R616" s="20">
        <v>-463.68</v>
      </c>
      <c r="S616" s="20">
        <v>-495.56</v>
      </c>
      <c r="T616" s="20">
        <v>-652.79</v>
      </c>
      <c r="U616" s="20">
        <v>-500.94</v>
      </c>
      <c r="V616" s="20">
        <v>-650.24</v>
      </c>
      <c r="W616" s="20">
        <v>-153.35</v>
      </c>
      <c r="X616" s="20">
        <v>-150.78</v>
      </c>
      <c r="Y616" s="20">
        <v>-356.98</v>
      </c>
      <c r="Z616" s="20">
        <v>-549.41</v>
      </c>
      <c r="AA616" s="20">
        <v>-992.29</v>
      </c>
      <c r="AB616" s="20">
        <v>-826.22</v>
      </c>
      <c r="AC616" s="20">
        <v>-661.18</v>
      </c>
      <c r="AD616" s="20">
        <v>-448.94</v>
      </c>
      <c r="AE616" s="20">
        <v>-257.98</v>
      </c>
      <c r="AF616" s="20">
        <v>-74.73</v>
      </c>
      <c r="AG616" s="20">
        <v>-74.23</v>
      </c>
      <c r="AH616" s="20">
        <v>-124.1</v>
      </c>
      <c r="AI616" s="20">
        <v>-77.94</v>
      </c>
      <c r="AJ616" s="20">
        <v>-14.15</v>
      </c>
      <c r="AK616" s="20">
        <v>-9.06</v>
      </c>
      <c r="AL616" s="20">
        <v>-12.46</v>
      </c>
      <c r="AM616" s="20">
        <v>0</v>
      </c>
      <c r="AN616" s="20">
        <v>0</v>
      </c>
      <c r="AO616" s="20">
        <v>-7.74</v>
      </c>
      <c r="AP616" s="20">
        <v>-3.82</v>
      </c>
      <c r="AQ616" s="20">
        <v>-6.28</v>
      </c>
      <c r="AR616" s="20">
        <v>-5.14</v>
      </c>
      <c r="AS616" s="20">
        <v>-8.75</v>
      </c>
      <c r="AT616" s="20">
        <v>-3.42</v>
      </c>
      <c r="AU616" s="20">
        <v>-8.9</v>
      </c>
      <c r="AV616" s="20">
        <v>-8.89</v>
      </c>
      <c r="AW616" s="20">
        <v>0</v>
      </c>
      <c r="AX616" s="20">
        <v>0</v>
      </c>
      <c r="AY616" s="20">
        <v>0</v>
      </c>
      <c r="AZ616" s="20">
        <v>0</v>
      </c>
      <c r="BA616" s="20">
        <v>0</v>
      </c>
      <c r="BB616" s="20">
        <v>0</v>
      </c>
      <c r="BC616" s="20">
        <v>0</v>
      </c>
      <c r="BD616" s="20">
        <v>0</v>
      </c>
      <c r="BE616" s="20">
        <v>0</v>
      </c>
      <c r="BF616" s="11"/>
      <c r="BG616" s="22"/>
    </row>
    <row r="617" spans="1:65" x14ac:dyDescent="0.25">
      <c r="A617" s="23" t="s">
        <v>387</v>
      </c>
      <c r="B617" s="29" t="s">
        <v>388</v>
      </c>
      <c r="C617" s="69" t="s">
        <v>458</v>
      </c>
      <c r="D617" s="25" t="s">
        <v>343</v>
      </c>
      <c r="E617" s="25" t="s">
        <v>131</v>
      </c>
      <c r="F617" s="25" t="s">
        <v>361</v>
      </c>
      <c r="G617" s="19" t="s">
        <v>415</v>
      </c>
      <c r="H617" s="20">
        <v>-462.4</v>
      </c>
      <c r="I617" s="20"/>
      <c r="J617" s="20"/>
      <c r="K617" s="20">
        <v>-289</v>
      </c>
      <c r="L617" s="20">
        <v>-404.6</v>
      </c>
      <c r="M617" s="20">
        <v>-500.58</v>
      </c>
      <c r="N617" s="20">
        <v>-349.98</v>
      </c>
      <c r="O617" s="20">
        <v>-581.58000000000004</v>
      </c>
      <c r="P617" s="20">
        <v>-534.65</v>
      </c>
      <c r="Q617" s="20">
        <v>-642.16</v>
      </c>
      <c r="R617" s="20">
        <v>-802</v>
      </c>
      <c r="S617" s="20">
        <v>-517.08000000000004</v>
      </c>
      <c r="T617" s="20">
        <v>-321.69</v>
      </c>
      <c r="U617" s="20">
        <v>-224.49</v>
      </c>
      <c r="V617" s="20">
        <v>-166.26</v>
      </c>
      <c r="W617" s="20">
        <v>-163.30000000000001</v>
      </c>
      <c r="X617" s="20">
        <v>-69.739999999999995</v>
      </c>
      <c r="Y617" s="20">
        <v>-42.11</v>
      </c>
      <c r="Z617" s="20">
        <v>-48.78</v>
      </c>
      <c r="AA617" s="20">
        <v>-41.02</v>
      </c>
      <c r="AB617" s="20">
        <v>-42.98</v>
      </c>
      <c r="AC617" s="20">
        <v>-37.869999999999997</v>
      </c>
      <c r="AD617" s="20">
        <v>-29.99</v>
      </c>
      <c r="AE617" s="20">
        <v>-22.8</v>
      </c>
      <c r="AF617" s="20">
        <v>-17.21</v>
      </c>
      <c r="AG617" s="20">
        <v>-12.09</v>
      </c>
      <c r="AH617" s="20">
        <v>-9.74</v>
      </c>
      <c r="AI617" s="20">
        <v>-5.74</v>
      </c>
      <c r="AJ617" s="20">
        <v>-2.5099999999999998</v>
      </c>
      <c r="AK617" s="20">
        <v>-1.44</v>
      </c>
      <c r="AL617" s="20">
        <v>-1.41</v>
      </c>
      <c r="AM617" s="20">
        <v>-12.83</v>
      </c>
      <c r="AN617" s="20">
        <v>-13.3</v>
      </c>
      <c r="AO617" s="20">
        <v>-0.15</v>
      </c>
      <c r="AP617" s="20">
        <v>-7.0000000000000007E-2</v>
      </c>
      <c r="AQ617" s="20">
        <v>-0.92</v>
      </c>
      <c r="AR617" s="20">
        <v>-0.28999999999999998</v>
      </c>
      <c r="AS617" s="20">
        <v>-0.23</v>
      </c>
      <c r="AT617" s="20">
        <v>-0.1</v>
      </c>
      <c r="AU617" s="20">
        <v>-0.04</v>
      </c>
      <c r="AV617" s="20">
        <v>-0.03</v>
      </c>
      <c r="AW617" s="20">
        <v>0</v>
      </c>
      <c r="AX617" s="20">
        <v>-0.01</v>
      </c>
      <c r="AY617" s="20">
        <v>0</v>
      </c>
      <c r="AZ617" s="20">
        <v>0</v>
      </c>
      <c r="BA617" s="20">
        <v>0</v>
      </c>
      <c r="BB617" s="20">
        <v>0</v>
      </c>
      <c r="BC617" s="20">
        <v>0</v>
      </c>
      <c r="BD617" s="20">
        <v>0</v>
      </c>
      <c r="BE617" s="20">
        <v>0</v>
      </c>
      <c r="BF617" s="11"/>
      <c r="BG617" s="22"/>
    </row>
    <row r="618" spans="1:65" x14ac:dyDescent="0.25">
      <c r="A618" s="23" t="s">
        <v>352</v>
      </c>
      <c r="B618" s="29" t="s">
        <v>353</v>
      </c>
      <c r="C618" s="25" t="s">
        <v>458</v>
      </c>
      <c r="D618" s="25" t="s">
        <v>343</v>
      </c>
      <c r="E618" s="25" t="s">
        <v>134</v>
      </c>
      <c r="F618" s="25" t="s">
        <v>361</v>
      </c>
      <c r="G618" s="19" t="s">
        <v>415</v>
      </c>
      <c r="H618" s="20">
        <v>-288.89999999999998</v>
      </c>
      <c r="I618" s="20"/>
      <c r="J618" s="20"/>
      <c r="K618" s="20">
        <v>-171</v>
      </c>
      <c r="L618" s="20">
        <v>-135</v>
      </c>
      <c r="M618" s="20">
        <v>-138.78</v>
      </c>
      <c r="N618" s="20">
        <v>-122.4</v>
      </c>
      <c r="O618" s="20">
        <v>-167.35</v>
      </c>
      <c r="P618" s="20">
        <v>-190.93</v>
      </c>
      <c r="Q618" s="20">
        <v>-239.42</v>
      </c>
      <c r="R618" s="20">
        <v>-404.5</v>
      </c>
      <c r="S618" s="20">
        <v>-332.44</v>
      </c>
      <c r="T618" s="20">
        <v>-298.12</v>
      </c>
      <c r="U618" s="20">
        <v>-302.12</v>
      </c>
      <c r="V618" s="20">
        <v>-138.22999999999999</v>
      </c>
      <c r="W618" s="20">
        <v>-123.27</v>
      </c>
      <c r="X618" s="20">
        <v>-74.7</v>
      </c>
      <c r="Y618" s="20">
        <v>-46.67</v>
      </c>
      <c r="Z618" s="20">
        <v>-25.31</v>
      </c>
      <c r="AA618" s="20">
        <v>-33.340000000000003</v>
      </c>
      <c r="AB618" s="20">
        <v>-19.55</v>
      </c>
      <c r="AC618" s="20">
        <v>-40.1</v>
      </c>
      <c r="AD618" s="20">
        <v>-37.979999999999997</v>
      </c>
      <c r="AE618" s="20">
        <v>-31.2</v>
      </c>
      <c r="AF618" s="20">
        <v>-23.66</v>
      </c>
      <c r="AG618" s="20">
        <v>-24.27</v>
      </c>
      <c r="AH618" s="20">
        <v>-21.92</v>
      </c>
      <c r="AI618" s="20">
        <v>-18.8</v>
      </c>
      <c r="AJ618" s="20">
        <v>-12.87</v>
      </c>
      <c r="AK618" s="20">
        <v>-16.45</v>
      </c>
      <c r="AL618" s="20">
        <v>-9.4600000000000009</v>
      </c>
      <c r="AM618" s="20">
        <v>-1.53</v>
      </c>
      <c r="AN618" s="20">
        <v>0</v>
      </c>
      <c r="AO618" s="20">
        <v>0</v>
      </c>
      <c r="AP618" s="20">
        <v>0</v>
      </c>
      <c r="AQ618" s="20">
        <v>0</v>
      </c>
      <c r="AR618" s="20">
        <v>-6.23</v>
      </c>
      <c r="AS618" s="20">
        <v>-5.86</v>
      </c>
      <c r="AT618" s="20">
        <v>-13.62</v>
      </c>
      <c r="AU618" s="20">
        <v>-10.02</v>
      </c>
      <c r="AV618" s="20">
        <v>-7.45</v>
      </c>
      <c r="AW618" s="20">
        <v>-9.19</v>
      </c>
      <c r="AX618" s="20">
        <v>-0.19</v>
      </c>
      <c r="AY618" s="20">
        <v>0</v>
      </c>
      <c r="AZ618" s="20">
        <v>-0.41</v>
      </c>
      <c r="BA618" s="20">
        <v>0</v>
      </c>
      <c r="BB618" s="20">
        <v>0</v>
      </c>
      <c r="BC618" s="20">
        <v>0</v>
      </c>
      <c r="BD618" s="20">
        <v>0</v>
      </c>
      <c r="BE618" s="20">
        <v>0</v>
      </c>
      <c r="BF618" s="11"/>
      <c r="BG618" s="22"/>
    </row>
    <row r="619" spans="1:65" x14ac:dyDescent="0.25">
      <c r="A619" s="23" t="s">
        <v>441</v>
      </c>
      <c r="B619" s="29" t="s">
        <v>442</v>
      </c>
      <c r="C619" s="25" t="s">
        <v>458</v>
      </c>
      <c r="D619" s="25" t="s">
        <v>343</v>
      </c>
      <c r="E619" s="25" t="s">
        <v>28</v>
      </c>
      <c r="F619" s="25" t="s">
        <v>364</v>
      </c>
      <c r="G619" s="19" t="s">
        <v>443</v>
      </c>
      <c r="H619" s="20">
        <v>0</v>
      </c>
      <c r="I619" s="20"/>
      <c r="J619" s="20"/>
      <c r="K619" s="20">
        <v>0</v>
      </c>
      <c r="L619" s="20">
        <v>0</v>
      </c>
      <c r="M619" s="20">
        <v>0</v>
      </c>
      <c r="N619" s="20">
        <v>-1.62</v>
      </c>
      <c r="O619" s="20">
        <v>-5.4</v>
      </c>
      <c r="P619" s="20">
        <v>-7.56</v>
      </c>
      <c r="Q619" s="20">
        <v>-7.56</v>
      </c>
      <c r="R619" s="20">
        <v>-8.1</v>
      </c>
      <c r="S619" s="20">
        <v>-8.1</v>
      </c>
      <c r="T619" s="20">
        <v>-8.1</v>
      </c>
      <c r="U619" s="20">
        <v>-8.64</v>
      </c>
      <c r="V619" s="20">
        <v>-9.18</v>
      </c>
      <c r="W619" s="20">
        <v>-9.18</v>
      </c>
      <c r="X619" s="20">
        <v>-9.18</v>
      </c>
      <c r="Y619" s="20">
        <v>-11.33</v>
      </c>
      <c r="Z619" s="20">
        <v>-14.07</v>
      </c>
      <c r="AA619" s="20">
        <v>-17.04</v>
      </c>
      <c r="AB619" s="20">
        <v>-19.97</v>
      </c>
      <c r="AC619" s="20">
        <v>-23.15</v>
      </c>
      <c r="AD619" s="20">
        <v>-26.86</v>
      </c>
      <c r="AE619" s="20">
        <v>-30.89</v>
      </c>
      <c r="AF619" s="20">
        <v>-37.29</v>
      </c>
      <c r="AG619" s="20">
        <v>-39.200000000000003</v>
      </c>
      <c r="AH619" s="20">
        <v>-42.56</v>
      </c>
      <c r="AI619" s="20">
        <v>-44.16</v>
      </c>
      <c r="AJ619" s="20">
        <v>-45.96</v>
      </c>
      <c r="AK619" s="20">
        <v>-47.07</v>
      </c>
      <c r="AL619" s="20">
        <v>-47.94</v>
      </c>
      <c r="AM619" s="20">
        <v>-48.8</v>
      </c>
      <c r="AN619" s="20">
        <v>-50.53</v>
      </c>
      <c r="AO619" s="20">
        <v>-53.78</v>
      </c>
      <c r="AP619" s="20">
        <v>-57.22</v>
      </c>
      <c r="AQ619" s="20">
        <v>-61.54</v>
      </c>
      <c r="AR619" s="20">
        <v>-66.3</v>
      </c>
      <c r="AS619" s="20">
        <v>-70.83</v>
      </c>
      <c r="AT619" s="20">
        <v>-73.86</v>
      </c>
      <c r="AU619" s="20">
        <v>-77.739999999999995</v>
      </c>
      <c r="AV619" s="20">
        <v>-80.150000000000006</v>
      </c>
      <c r="AW619" s="20">
        <v>-82.74</v>
      </c>
      <c r="AX619" s="20">
        <v>-84.68</v>
      </c>
      <c r="AY619" s="20">
        <v>-87.11</v>
      </c>
      <c r="AZ619" s="20">
        <v>-88.33</v>
      </c>
      <c r="BA619" s="20">
        <v>-89.54</v>
      </c>
      <c r="BB619" s="20">
        <v>-90.51</v>
      </c>
      <c r="BC619" s="20">
        <v>-91.65</v>
      </c>
      <c r="BD619" s="20">
        <v>-91.65</v>
      </c>
      <c r="BE619" s="20">
        <v>-91.65</v>
      </c>
      <c r="BF619" s="11"/>
      <c r="BG619" s="22"/>
    </row>
    <row r="620" spans="1:65" x14ac:dyDescent="0.25">
      <c r="A620" s="23" t="s">
        <v>321</v>
      </c>
      <c r="B620" s="31" t="s">
        <v>322</v>
      </c>
      <c r="C620" s="25" t="s">
        <v>458</v>
      </c>
      <c r="D620" s="25" t="s">
        <v>343</v>
      </c>
      <c r="E620" s="25" t="s">
        <v>173</v>
      </c>
      <c r="F620" s="25" t="s">
        <v>361</v>
      </c>
      <c r="G620" s="19" t="s">
        <v>440</v>
      </c>
      <c r="H620" s="20">
        <v>0</v>
      </c>
      <c r="I620" s="20"/>
      <c r="J620" s="20"/>
      <c r="K620" s="20">
        <v>0</v>
      </c>
      <c r="L620" s="20">
        <v>0</v>
      </c>
      <c r="M620" s="20">
        <v>0</v>
      </c>
      <c r="N620" s="20">
        <v>0</v>
      </c>
      <c r="O620" s="20">
        <v>0</v>
      </c>
      <c r="P620" s="20">
        <v>0</v>
      </c>
      <c r="Q620" s="20">
        <v>0</v>
      </c>
      <c r="R620" s="20">
        <v>0</v>
      </c>
      <c r="S620" s="20">
        <v>0</v>
      </c>
      <c r="T620" s="20">
        <v>0</v>
      </c>
      <c r="U620" s="20">
        <v>0</v>
      </c>
      <c r="V620" s="20">
        <v>0</v>
      </c>
      <c r="W620" s="20">
        <v>0</v>
      </c>
      <c r="X620" s="20">
        <v>0</v>
      </c>
      <c r="Y620" s="20">
        <v>0</v>
      </c>
      <c r="Z620" s="20">
        <v>0</v>
      </c>
      <c r="AA620" s="20">
        <v>0</v>
      </c>
      <c r="AB620" s="20">
        <v>0</v>
      </c>
      <c r="AC620" s="20">
        <v>0</v>
      </c>
      <c r="AD620" s="20">
        <v>0</v>
      </c>
      <c r="AE620" s="20">
        <v>0</v>
      </c>
      <c r="AF620" s="20">
        <v>0</v>
      </c>
      <c r="AG620" s="20">
        <v>0</v>
      </c>
      <c r="AH620" s="20">
        <v>0</v>
      </c>
      <c r="AI620" s="20">
        <v>0</v>
      </c>
      <c r="AJ620" s="20">
        <v>0</v>
      </c>
      <c r="AK620" s="20">
        <v>0</v>
      </c>
      <c r="AL620" s="20">
        <v>0</v>
      </c>
      <c r="AM620" s="20">
        <v>0</v>
      </c>
      <c r="AN620" s="20">
        <v>0</v>
      </c>
      <c r="AO620" s="20">
        <v>0</v>
      </c>
      <c r="AP620" s="20">
        <v>0</v>
      </c>
      <c r="AQ620" s="20">
        <v>0</v>
      </c>
      <c r="AR620" s="20">
        <v>0</v>
      </c>
      <c r="AS620" s="20">
        <v>0</v>
      </c>
      <c r="AT620" s="20">
        <v>0</v>
      </c>
      <c r="AU620" s="20">
        <v>0</v>
      </c>
      <c r="AV620" s="20">
        <v>0</v>
      </c>
      <c r="AW620" s="20">
        <v>0</v>
      </c>
      <c r="AX620" s="20">
        <v>-12.71</v>
      </c>
      <c r="AY620" s="20">
        <v>-40.36</v>
      </c>
      <c r="AZ620" s="20">
        <v>-128.09</v>
      </c>
      <c r="BA620" s="20">
        <v>-216.09</v>
      </c>
      <c r="BB620" s="20">
        <v>-291.3</v>
      </c>
      <c r="BC620" s="20">
        <v>-406.75</v>
      </c>
      <c r="BD620" s="20">
        <v>-629.32000000000005</v>
      </c>
      <c r="BE620" s="20">
        <v>-829.34</v>
      </c>
      <c r="BF620" s="11"/>
      <c r="BG620" s="22"/>
    </row>
    <row r="621" spans="1:65" x14ac:dyDescent="0.25">
      <c r="A621" s="23" t="s">
        <v>325</v>
      </c>
      <c r="B621" s="29" t="s">
        <v>326</v>
      </c>
      <c r="C621" s="25" t="s">
        <v>458</v>
      </c>
      <c r="D621" s="25" t="s">
        <v>343</v>
      </c>
      <c r="E621" s="25" t="s">
        <v>138</v>
      </c>
      <c r="F621" s="25" t="s">
        <v>461</v>
      </c>
      <c r="G621" s="19" t="s">
        <v>462</v>
      </c>
      <c r="H621" s="20">
        <v>-5715.49</v>
      </c>
      <c r="I621" s="20"/>
      <c r="J621" s="20"/>
      <c r="K621" s="20">
        <v>-6494.53</v>
      </c>
      <c r="L621" s="20">
        <v>-6917.2</v>
      </c>
      <c r="M621" s="20">
        <v>-7218</v>
      </c>
      <c r="N621" s="20">
        <v>-6836.4</v>
      </c>
      <c r="O621" s="20">
        <v>-7099.2</v>
      </c>
      <c r="P621" s="20">
        <v>-6984</v>
      </c>
      <c r="Q621" s="20">
        <v>-7048.8</v>
      </c>
      <c r="R621" s="20">
        <v>-7156.8</v>
      </c>
      <c r="S621" s="20">
        <v>-7326</v>
      </c>
      <c r="T621" s="20">
        <v>-7495.2</v>
      </c>
      <c r="U621" s="20">
        <v>-7758</v>
      </c>
      <c r="V621" s="20">
        <v>-7815.6</v>
      </c>
      <c r="W621" s="20">
        <v>-8013.6</v>
      </c>
      <c r="X621" s="20">
        <v>-8190</v>
      </c>
      <c r="Y621" s="20">
        <v>-8352</v>
      </c>
      <c r="Z621" s="20">
        <v>-8568</v>
      </c>
      <c r="AA621" s="20">
        <v>-8722.44</v>
      </c>
      <c r="AB621" s="20">
        <v>-9001.08</v>
      </c>
      <c r="AC621" s="20">
        <v>-8986.68</v>
      </c>
      <c r="AD621" s="20">
        <v>-9116.31</v>
      </c>
      <c r="AE621" s="20">
        <v>-8961.2099999999991</v>
      </c>
      <c r="AF621" s="20">
        <v>-9074.75</v>
      </c>
      <c r="AG621" s="20">
        <v>-9090.89</v>
      </c>
      <c r="AH621" s="20">
        <v>-9028.69</v>
      </c>
      <c r="AI621" s="20">
        <v>-8996.99</v>
      </c>
      <c r="AJ621" s="20">
        <v>-9055.2800000000007</v>
      </c>
      <c r="AK621" s="20">
        <v>-9110.69</v>
      </c>
      <c r="AL621" s="20">
        <v>-9194.08</v>
      </c>
      <c r="AM621" s="20">
        <v>-9118.3700000000008</v>
      </c>
      <c r="AN621" s="20">
        <v>-9286.17</v>
      </c>
      <c r="AO621" s="20">
        <v>-9506.94</v>
      </c>
      <c r="AP621" s="20">
        <v>-9612.17</v>
      </c>
      <c r="AQ621" s="20">
        <v>-9573.92</v>
      </c>
      <c r="AR621" s="20">
        <v>-9475.51</v>
      </c>
      <c r="AS621" s="20">
        <v>-9219.5300000000007</v>
      </c>
      <c r="AT621" s="20">
        <v>-9473.4</v>
      </c>
      <c r="AU621" s="20">
        <v>-9359.64</v>
      </c>
      <c r="AV621" s="20">
        <v>-9266.7199999999993</v>
      </c>
      <c r="AW621" s="20">
        <v>-9057.4699999999993</v>
      </c>
      <c r="AX621" s="20">
        <v>-8989.76</v>
      </c>
      <c r="AY621" s="20">
        <v>-9063.64</v>
      </c>
      <c r="AZ621" s="20">
        <v>-9090.6</v>
      </c>
      <c r="BA621" s="20">
        <v>-8452.4599999999991</v>
      </c>
      <c r="BB621" s="20">
        <v>-8541.74</v>
      </c>
      <c r="BC621" s="20">
        <v>-8972.93</v>
      </c>
      <c r="BD621" s="20">
        <v>-9178.18</v>
      </c>
      <c r="BE621" s="20">
        <v>-9844.84</v>
      </c>
      <c r="BF621" s="11"/>
      <c r="BG621" s="22"/>
      <c r="BH621" s="11"/>
      <c r="BI621" s="11"/>
      <c r="BJ621" s="11"/>
      <c r="BK621" s="11"/>
      <c r="BL621" s="11"/>
      <c r="BM621" s="11"/>
    </row>
    <row r="622" spans="1:65" x14ac:dyDescent="0.25">
      <c r="A622" s="23" t="s">
        <v>367</v>
      </c>
      <c r="B622" s="29" t="s">
        <v>368</v>
      </c>
      <c r="C622" s="25" t="s">
        <v>458</v>
      </c>
      <c r="D622" s="25" t="s">
        <v>343</v>
      </c>
      <c r="E622" s="25" t="s">
        <v>141</v>
      </c>
      <c r="F622" s="25" t="s">
        <v>361</v>
      </c>
      <c r="G622" s="19" t="s">
        <v>428</v>
      </c>
      <c r="H622" s="20">
        <v>-20286.97</v>
      </c>
      <c r="I622" s="20"/>
      <c r="J622" s="20"/>
      <c r="K622" s="20">
        <v>-17179.849999999999</v>
      </c>
      <c r="L622" s="20">
        <v>-18835.72</v>
      </c>
      <c r="M622" s="20">
        <v>-19056.03</v>
      </c>
      <c r="N622" s="20">
        <v>-19958.75</v>
      </c>
      <c r="O622" s="20">
        <v>-21113.49</v>
      </c>
      <c r="P622" s="20">
        <v>-19997.849999999999</v>
      </c>
      <c r="Q622" s="20">
        <v>-19505.63</v>
      </c>
      <c r="R622" s="20">
        <v>-19899.48</v>
      </c>
      <c r="S622" s="20">
        <v>-20320.52</v>
      </c>
      <c r="T622" s="20">
        <v>-20852.29</v>
      </c>
      <c r="U622" s="20">
        <v>-24232.39</v>
      </c>
      <c r="V622" s="20">
        <v>-24689.83</v>
      </c>
      <c r="W622" s="20">
        <v>-26145.66</v>
      </c>
      <c r="X622" s="20">
        <v>-25197.77</v>
      </c>
      <c r="Y622" s="20">
        <v>-25075.3</v>
      </c>
      <c r="Z622" s="20">
        <v>-25308.14</v>
      </c>
      <c r="AA622" s="20">
        <v>-29071.15</v>
      </c>
      <c r="AB622" s="20">
        <v>-28942.79</v>
      </c>
      <c r="AC622" s="20">
        <v>-30494.98</v>
      </c>
      <c r="AD622" s="20">
        <v>-30621.41</v>
      </c>
      <c r="AE622" s="20">
        <v>-32334.05</v>
      </c>
      <c r="AF622" s="20">
        <v>-35329.620000000003</v>
      </c>
      <c r="AG622" s="20">
        <v>-32916.910000000003</v>
      </c>
      <c r="AH622" s="20">
        <v>-33696.769999999997</v>
      </c>
      <c r="AI622" s="20">
        <v>-32081.63</v>
      </c>
      <c r="AJ622" s="20">
        <v>-30484.93</v>
      </c>
      <c r="AK622" s="20">
        <v>-32994.949999999997</v>
      </c>
      <c r="AL622" s="20">
        <v>-32514.1</v>
      </c>
      <c r="AM622" s="20">
        <v>-33136.400000000001</v>
      </c>
      <c r="AN622" s="20">
        <v>-32956.69</v>
      </c>
      <c r="AO622" s="20">
        <v>-32494.2</v>
      </c>
      <c r="AP622" s="20">
        <v>-32334.65</v>
      </c>
      <c r="AQ622" s="20">
        <v>-31707.64</v>
      </c>
      <c r="AR622" s="20">
        <v>-32597.31</v>
      </c>
      <c r="AS622" s="20">
        <v>-33518.82</v>
      </c>
      <c r="AT622" s="20">
        <v>-39234.17</v>
      </c>
      <c r="AU622" s="20">
        <v>-34557.769999999997</v>
      </c>
      <c r="AV622" s="20">
        <v>-35450.22</v>
      </c>
      <c r="AW622" s="20">
        <v>-35278.28</v>
      </c>
      <c r="AX622" s="20">
        <v>-32370.65</v>
      </c>
      <c r="AY622" s="20">
        <v>-34724.93</v>
      </c>
      <c r="AZ622" s="20">
        <v>-35669.65</v>
      </c>
      <c r="BA622" s="20">
        <v>-35976.43</v>
      </c>
      <c r="BB622" s="20">
        <v>-35902.32</v>
      </c>
      <c r="BC622" s="20">
        <v>-35140.1</v>
      </c>
      <c r="BD622" s="20">
        <v>-33978.79</v>
      </c>
      <c r="BE622" s="20">
        <v>-37607.99</v>
      </c>
      <c r="BF622" s="11"/>
      <c r="BG622" s="22"/>
      <c r="BH622" s="11"/>
      <c r="BI622" s="11"/>
      <c r="BJ622" s="11"/>
      <c r="BK622" s="11"/>
      <c r="BL622" s="11"/>
      <c r="BM622" s="11"/>
    </row>
    <row r="623" spans="1:65" x14ac:dyDescent="0.25">
      <c r="A623" s="23" t="s">
        <v>401</v>
      </c>
      <c r="B623" s="29" t="s">
        <v>402</v>
      </c>
      <c r="C623" s="25" t="s">
        <v>458</v>
      </c>
      <c r="D623" s="25" t="s">
        <v>343</v>
      </c>
      <c r="E623" s="25" t="s">
        <v>180</v>
      </c>
      <c r="F623" s="25" t="s">
        <v>459</v>
      </c>
      <c r="G623" s="19" t="s">
        <v>463</v>
      </c>
      <c r="H623" s="20">
        <v>-2308.16</v>
      </c>
      <c r="I623" s="20"/>
      <c r="J623" s="20"/>
      <c r="K623" s="20">
        <v>-1994.67</v>
      </c>
      <c r="L623" s="20">
        <v>-2024.51</v>
      </c>
      <c r="M623" s="20">
        <v>-1963.87</v>
      </c>
      <c r="N623" s="20">
        <v>-1921.99</v>
      </c>
      <c r="O623" s="20">
        <v>-2043.57</v>
      </c>
      <c r="P623" s="20">
        <v>-1936.34</v>
      </c>
      <c r="Q623" s="20">
        <v>-1787.98</v>
      </c>
      <c r="R623" s="20">
        <v>-1675.84</v>
      </c>
      <c r="S623" s="20">
        <v>-1585.7</v>
      </c>
      <c r="T623" s="20">
        <v>-1629.98</v>
      </c>
      <c r="U623" s="20">
        <v>-1543.67</v>
      </c>
      <c r="V623" s="20">
        <v>-988.42</v>
      </c>
      <c r="W623" s="20">
        <v>-869.53</v>
      </c>
      <c r="X623" s="20">
        <v>-716.68</v>
      </c>
      <c r="Y623" s="20">
        <v>-604.27</v>
      </c>
      <c r="Z623" s="20">
        <v>-585.02</v>
      </c>
      <c r="AA623" s="20">
        <v>-605.84</v>
      </c>
      <c r="AB623" s="20">
        <v>-560.30999999999995</v>
      </c>
      <c r="AC623" s="20">
        <v>-554.44000000000005</v>
      </c>
      <c r="AD623" s="20">
        <v>-482.94</v>
      </c>
      <c r="AE623" s="20">
        <v>-459.67</v>
      </c>
      <c r="AF623" s="20">
        <v>-431.37</v>
      </c>
      <c r="AG623" s="20">
        <v>-362.35</v>
      </c>
      <c r="AH623" s="20">
        <v>-296.89999999999998</v>
      </c>
      <c r="AI623" s="20">
        <v>-277.3</v>
      </c>
      <c r="AJ623" s="20">
        <v>-255.29</v>
      </c>
      <c r="AK623" s="20">
        <v>-270.33</v>
      </c>
      <c r="AL623" s="20">
        <v>-233.34</v>
      </c>
      <c r="AM623" s="20">
        <v>-239.72</v>
      </c>
      <c r="AN623" s="20">
        <v>-237.39</v>
      </c>
      <c r="AO623" s="20">
        <v>-216.71</v>
      </c>
      <c r="AP623" s="20">
        <v>-193.36</v>
      </c>
      <c r="AQ623" s="20">
        <v>-162.36000000000001</v>
      </c>
      <c r="AR623" s="20">
        <v>-162.72</v>
      </c>
      <c r="AS623" s="20">
        <v>-184.78</v>
      </c>
      <c r="AT623" s="20">
        <v>-202.52</v>
      </c>
      <c r="AU623" s="20">
        <v>-205.69</v>
      </c>
      <c r="AV623" s="20">
        <v>-159.27000000000001</v>
      </c>
      <c r="AW623" s="20">
        <v>-181.38</v>
      </c>
      <c r="AX623" s="20">
        <v>-185.94</v>
      </c>
      <c r="AY623" s="20">
        <v>-190.26</v>
      </c>
      <c r="AZ623" s="20">
        <v>-209.82</v>
      </c>
      <c r="BA623" s="20">
        <v>-161.12</v>
      </c>
      <c r="BB623" s="20">
        <v>-168.48</v>
      </c>
      <c r="BC623" s="20">
        <v>-159.94999999999999</v>
      </c>
      <c r="BD623" s="20">
        <v>-151.77000000000001</v>
      </c>
      <c r="BE623" s="20">
        <v>-151.19</v>
      </c>
      <c r="BF623" s="11"/>
      <c r="BG623" s="22"/>
      <c r="BH623" s="11"/>
      <c r="BI623" s="11"/>
      <c r="BJ623" s="11"/>
      <c r="BK623" s="11"/>
      <c r="BL623" s="11"/>
      <c r="BM623" s="11"/>
    </row>
    <row r="624" spans="1:65" x14ac:dyDescent="0.25">
      <c r="A624" s="70"/>
      <c r="B624" s="71"/>
      <c r="C624" s="71"/>
      <c r="D624" s="71"/>
      <c r="E624" s="11"/>
      <c r="F624" s="11"/>
      <c r="G624" s="72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  <c r="BA624" s="20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</row>
  </sheetData>
  <hyperlinks>
    <hyperlink ref="B1" r:id="rId1" xr:uid="{685727C3-9F63-4573-B4B9-0C519C6389A8}"/>
  </hyperlinks>
  <pageMargins left="0.7" right="0.7" top="0.75" bottom="0.75" header="0.3" footer="0.3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4B1D-7A3A-4FF9-B0BD-73785A8367D6}">
  <dimension ref="A1:U24"/>
  <sheetViews>
    <sheetView workbookViewId="0">
      <selection activeCell="J30" sqref="J30"/>
    </sheetView>
  </sheetViews>
  <sheetFormatPr defaultRowHeight="15" x14ac:dyDescent="0.25"/>
  <sheetData>
    <row r="1" spans="1:21" s="75" customFormat="1" x14ac:dyDescent="0.25">
      <c r="A1" s="87" t="s">
        <v>508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</row>
    <row r="2" spans="1:21" x14ac:dyDescent="0.25">
      <c r="A2" s="84"/>
      <c r="B2" s="84"/>
      <c r="C2" s="33" t="s">
        <v>232</v>
      </c>
      <c r="D2" s="84"/>
      <c r="E2" s="84"/>
      <c r="F2" s="84"/>
      <c r="G2" s="33" t="s">
        <v>249</v>
      </c>
      <c r="H2" s="84"/>
      <c r="I2" s="84"/>
      <c r="J2" s="84"/>
      <c r="K2" s="84"/>
      <c r="L2" s="84" t="s">
        <v>501</v>
      </c>
      <c r="M2" s="84"/>
      <c r="N2" s="84"/>
      <c r="O2" s="84"/>
      <c r="P2" s="84"/>
      <c r="Q2" s="84"/>
      <c r="R2" s="84"/>
      <c r="S2" s="84"/>
      <c r="T2" s="84"/>
      <c r="U2" s="84"/>
    </row>
    <row r="3" spans="1:21" x14ac:dyDescent="0.25">
      <c r="A3" s="84"/>
      <c r="B3" s="84"/>
      <c r="C3" s="84" t="s">
        <v>468</v>
      </c>
      <c r="D3" s="84" t="s">
        <v>469</v>
      </c>
      <c r="E3" s="84"/>
      <c r="F3" s="84"/>
      <c r="G3" s="84" t="s">
        <v>468</v>
      </c>
      <c r="H3" s="84" t="s">
        <v>469</v>
      </c>
      <c r="I3" s="84"/>
      <c r="J3" s="84"/>
      <c r="K3" s="84"/>
      <c r="L3" s="84" t="s">
        <v>468</v>
      </c>
      <c r="M3" s="84" t="s">
        <v>469</v>
      </c>
      <c r="N3" s="84"/>
      <c r="O3" s="84" t="s">
        <v>468</v>
      </c>
      <c r="P3" s="84" t="s">
        <v>469</v>
      </c>
      <c r="Q3" s="84"/>
      <c r="R3" s="84"/>
      <c r="S3" s="84"/>
      <c r="T3" s="84"/>
      <c r="U3" s="84"/>
    </row>
    <row r="4" spans="1:21" s="129" customFormat="1" x14ac:dyDescent="0.25">
      <c r="A4" s="130"/>
      <c r="B4" s="127" t="s">
        <v>502</v>
      </c>
      <c r="C4" s="126"/>
      <c r="D4" s="126"/>
      <c r="E4" s="130"/>
      <c r="F4" s="127" t="s">
        <v>502</v>
      </c>
      <c r="G4" s="126"/>
      <c r="H4" s="126"/>
      <c r="I4" s="130"/>
      <c r="J4" s="130"/>
      <c r="K4" s="128" t="s">
        <v>502</v>
      </c>
      <c r="L4" s="126"/>
      <c r="M4" s="126"/>
      <c r="N4" s="128" t="s">
        <v>502</v>
      </c>
      <c r="O4" s="126"/>
      <c r="P4" s="126"/>
      <c r="Q4" s="130"/>
      <c r="R4" s="126" t="s">
        <v>548</v>
      </c>
      <c r="S4" s="126"/>
      <c r="T4" s="126"/>
      <c r="U4" s="126"/>
    </row>
    <row r="5" spans="1:21" x14ac:dyDescent="0.25">
      <c r="A5" s="84"/>
      <c r="B5" s="29" t="s">
        <v>168</v>
      </c>
      <c r="C5" s="84">
        <v>0</v>
      </c>
      <c r="D5" s="84">
        <v>0</v>
      </c>
      <c r="E5" s="84"/>
      <c r="F5" s="84"/>
      <c r="G5" s="84"/>
      <c r="H5" s="84"/>
      <c r="I5" s="84"/>
      <c r="J5" s="84"/>
      <c r="K5" s="85" t="s">
        <v>168</v>
      </c>
      <c r="L5" s="84">
        <v>0</v>
      </c>
      <c r="M5" s="84">
        <v>0</v>
      </c>
      <c r="N5" s="85" t="s">
        <v>168</v>
      </c>
      <c r="O5" s="86">
        <v>0</v>
      </c>
      <c r="P5" s="86">
        <v>0</v>
      </c>
      <c r="Q5" s="84"/>
      <c r="R5" s="84" t="s">
        <v>503</v>
      </c>
      <c r="S5" s="86">
        <v>1.2408578956123058E-3</v>
      </c>
      <c r="T5" s="86">
        <v>0.21011913349483313</v>
      </c>
      <c r="U5" s="84"/>
    </row>
    <row r="6" spans="1:21" x14ac:dyDescent="0.25">
      <c r="A6" s="84"/>
      <c r="B6" s="29" t="s">
        <v>84</v>
      </c>
      <c r="C6" s="84">
        <v>0</v>
      </c>
      <c r="D6" s="84">
        <v>-2.8363636363636147E-2</v>
      </c>
      <c r="E6" s="84"/>
      <c r="F6" s="84"/>
      <c r="G6" s="84"/>
      <c r="H6" s="84"/>
      <c r="I6" s="84"/>
      <c r="J6" s="84"/>
      <c r="K6" s="85" t="s">
        <v>84</v>
      </c>
      <c r="L6" s="84">
        <v>0</v>
      </c>
      <c r="M6" s="84">
        <v>-2.8363636363636147E-2</v>
      </c>
      <c r="N6" s="85" t="s">
        <v>84</v>
      </c>
      <c r="O6" s="86">
        <v>0</v>
      </c>
      <c r="P6" s="86">
        <v>7.7380326992330065E-7</v>
      </c>
      <c r="Q6" s="84"/>
      <c r="R6" s="84" t="s">
        <v>504</v>
      </c>
      <c r="S6" s="86">
        <v>0.60342807674628252</v>
      </c>
      <c r="T6" s="86">
        <v>8.93104719748887E-3</v>
      </c>
      <c r="U6" s="84"/>
    </row>
    <row r="7" spans="1:21" x14ac:dyDescent="0.25">
      <c r="A7" s="84"/>
      <c r="B7" s="29" t="s">
        <v>87</v>
      </c>
      <c r="C7" s="84">
        <v>-0.48648648648645576</v>
      </c>
      <c r="D7" s="84">
        <v>0</v>
      </c>
      <c r="E7" s="84"/>
      <c r="F7" s="84"/>
      <c r="G7" s="84"/>
      <c r="H7" s="84"/>
      <c r="I7" s="84"/>
      <c r="J7" s="84"/>
      <c r="K7" s="85" t="s">
        <v>87</v>
      </c>
      <c r="L7" s="84">
        <v>-0.48648648648645576</v>
      </c>
      <c r="M7" s="84">
        <v>0</v>
      </c>
      <c r="N7" s="85" t="s">
        <v>87</v>
      </c>
      <c r="O7" s="86">
        <v>4.0244039857693863E-5</v>
      </c>
      <c r="P7" s="86">
        <v>0</v>
      </c>
      <c r="Q7" s="84"/>
      <c r="R7" s="84" t="s">
        <v>505</v>
      </c>
      <c r="S7" s="86">
        <v>0.39533106535810525</v>
      </c>
      <c r="T7" s="86">
        <v>0.33622598797515302</v>
      </c>
      <c r="U7" s="84"/>
    </row>
    <row r="8" spans="1:21" x14ac:dyDescent="0.25">
      <c r="A8" s="84"/>
      <c r="B8" s="29" t="s">
        <v>103</v>
      </c>
      <c r="C8" s="84">
        <v>-8.3005405405392594</v>
      </c>
      <c r="D8" s="84">
        <v>-108.63672727272206</v>
      </c>
      <c r="E8" s="84"/>
      <c r="F8" s="29" t="s">
        <v>103</v>
      </c>
      <c r="G8" s="84">
        <v>0</v>
      </c>
      <c r="H8" s="84">
        <v>-8.3946060606067476</v>
      </c>
      <c r="I8" s="84"/>
      <c r="J8" s="84"/>
      <c r="K8" s="85" t="s">
        <v>103</v>
      </c>
      <c r="L8" s="84">
        <v>-8.3005405405392594</v>
      </c>
      <c r="M8" s="84">
        <v>-117.0313333333288</v>
      </c>
      <c r="N8" s="85" t="s">
        <v>103</v>
      </c>
      <c r="O8" s="86">
        <v>6.8665275117187844E-4</v>
      </c>
      <c r="P8" s="86">
        <v>3.1927933095671707E-3</v>
      </c>
      <c r="Q8" s="84"/>
      <c r="R8" s="84" t="s">
        <v>506</v>
      </c>
      <c r="S8" s="86">
        <v>0</v>
      </c>
      <c r="T8" s="86">
        <v>0.38146674833090732</v>
      </c>
      <c r="U8" s="84"/>
    </row>
    <row r="9" spans="1:21" x14ac:dyDescent="0.25">
      <c r="A9" s="84"/>
      <c r="B9" s="29" t="s">
        <v>106</v>
      </c>
      <c r="C9" s="84">
        <v>-7285.6994594596326</v>
      </c>
      <c r="D9" s="84">
        <v>-209.24660606060934</v>
      </c>
      <c r="E9" s="84"/>
      <c r="F9" s="29" t="s">
        <v>106</v>
      </c>
      <c r="G9" s="84">
        <v>0</v>
      </c>
      <c r="H9" s="84">
        <v>-1.0881818181817948</v>
      </c>
      <c r="I9" s="84"/>
      <c r="J9" s="84"/>
      <c r="K9" s="85" t="s">
        <v>106</v>
      </c>
      <c r="L9" s="84">
        <v>-7285.6994594596326</v>
      </c>
      <c r="M9" s="84">
        <v>-210.33478787879113</v>
      </c>
      <c r="N9" s="85" t="s">
        <v>106</v>
      </c>
      <c r="O9" s="86">
        <v>0.60270117995525296</v>
      </c>
      <c r="P9" s="86">
        <v>5.7382538879216993E-3</v>
      </c>
      <c r="Q9" s="84"/>
      <c r="R9" s="84" t="s">
        <v>507</v>
      </c>
      <c r="S9" s="86">
        <v>0</v>
      </c>
      <c r="T9" s="86">
        <v>6.3257083001617975E-2</v>
      </c>
      <c r="U9" s="84"/>
    </row>
    <row r="10" spans="1:21" x14ac:dyDescent="0.25">
      <c r="A10" s="84"/>
      <c r="B10" s="29" t="s">
        <v>109</v>
      </c>
      <c r="C10" s="84">
        <v>0</v>
      </c>
      <c r="D10" s="84">
        <v>0</v>
      </c>
      <c r="E10" s="84"/>
      <c r="F10" s="84"/>
      <c r="G10" s="84"/>
      <c r="H10" s="84"/>
      <c r="I10" s="84"/>
      <c r="J10" s="84"/>
      <c r="K10" s="85" t="s">
        <v>109</v>
      </c>
      <c r="L10" s="84">
        <v>0</v>
      </c>
      <c r="M10" s="84">
        <v>0</v>
      </c>
      <c r="N10" s="85" t="s">
        <v>109</v>
      </c>
      <c r="O10" s="86">
        <v>0</v>
      </c>
      <c r="P10" s="86">
        <v>0</v>
      </c>
      <c r="Q10" s="84"/>
      <c r="R10" s="84"/>
      <c r="S10" s="84"/>
      <c r="T10" s="84"/>
      <c r="U10" s="84"/>
    </row>
    <row r="11" spans="1:21" x14ac:dyDescent="0.25">
      <c r="A11" s="84"/>
      <c r="B11" s="29" t="s">
        <v>235</v>
      </c>
      <c r="C11" s="84">
        <v>0</v>
      </c>
      <c r="D11" s="84">
        <v>0</v>
      </c>
      <c r="E11" s="84"/>
      <c r="F11" s="84"/>
      <c r="G11" s="84"/>
      <c r="H11" s="84"/>
      <c r="I11" s="84"/>
      <c r="J11" s="84"/>
      <c r="K11" s="85" t="s">
        <v>235</v>
      </c>
      <c r="L11" s="84">
        <v>0</v>
      </c>
      <c r="M11" s="84">
        <v>0</v>
      </c>
      <c r="N11" s="85" t="s">
        <v>235</v>
      </c>
      <c r="O11" s="86">
        <v>0</v>
      </c>
      <c r="P11" s="86">
        <v>0</v>
      </c>
      <c r="Q11" s="84"/>
      <c r="R11" s="84"/>
      <c r="S11" s="84"/>
      <c r="T11" s="84"/>
      <c r="U11" s="84"/>
    </row>
    <row r="12" spans="1:21" x14ac:dyDescent="0.25">
      <c r="A12" s="84"/>
      <c r="B12" s="29" t="s">
        <v>24</v>
      </c>
      <c r="C12" s="84">
        <v>0</v>
      </c>
      <c r="D12" s="84">
        <v>-3327.4307878788095</v>
      </c>
      <c r="E12" s="84"/>
      <c r="F12" s="29" t="s">
        <v>24</v>
      </c>
      <c r="G12" s="84">
        <v>0</v>
      </c>
      <c r="H12" s="84">
        <v>-3535.189818181796</v>
      </c>
      <c r="I12" s="84"/>
      <c r="J12" s="84"/>
      <c r="K12" s="85" t="s">
        <v>24</v>
      </c>
      <c r="L12" s="84">
        <v>0</v>
      </c>
      <c r="M12" s="84">
        <v>-6862.6206060606055</v>
      </c>
      <c r="N12" s="85" t="s">
        <v>24</v>
      </c>
      <c r="O12" s="86">
        <v>0</v>
      </c>
      <c r="P12" s="86">
        <v>0.18722275935044991</v>
      </c>
      <c r="Q12" s="84"/>
      <c r="R12" s="84"/>
      <c r="S12" s="84"/>
      <c r="T12" s="84"/>
      <c r="U12" s="84"/>
    </row>
    <row r="13" spans="1:21" x14ac:dyDescent="0.25">
      <c r="A13" s="84"/>
      <c r="B13" s="29" t="s">
        <v>124</v>
      </c>
      <c r="C13" s="84">
        <v>-4778.9243243243545</v>
      </c>
      <c r="D13" s="84">
        <v>-12210.873696969822</v>
      </c>
      <c r="E13" s="84"/>
      <c r="F13" s="29" t="s">
        <v>124</v>
      </c>
      <c r="G13" s="84">
        <v>0</v>
      </c>
      <c r="H13" s="84">
        <v>-113.43666666666832</v>
      </c>
      <c r="I13" s="84"/>
      <c r="J13" s="84"/>
      <c r="K13" s="85" t="s">
        <v>124</v>
      </c>
      <c r="L13" s="84">
        <v>-4778.9243243243545</v>
      </c>
      <c r="M13" s="84">
        <v>-12324.31036363649</v>
      </c>
      <c r="N13" s="85" t="s">
        <v>124</v>
      </c>
      <c r="O13" s="86">
        <v>0.39533106535810525</v>
      </c>
      <c r="P13" s="86">
        <v>0.33622598797515302</v>
      </c>
      <c r="Q13" s="84"/>
      <c r="R13" s="84"/>
      <c r="S13" s="84"/>
      <c r="T13" s="84"/>
      <c r="U13" s="84"/>
    </row>
    <row r="14" spans="1:21" x14ac:dyDescent="0.25">
      <c r="A14" s="84"/>
      <c r="B14" s="29" t="s">
        <v>39</v>
      </c>
      <c r="C14" s="84">
        <v>0</v>
      </c>
      <c r="D14" s="84">
        <v>-1662.3880606060848</v>
      </c>
      <c r="E14" s="84"/>
      <c r="F14" s="29" t="s">
        <v>39</v>
      </c>
      <c r="G14" s="84">
        <v>0</v>
      </c>
      <c r="H14" s="84">
        <v>-1159.0306666666584</v>
      </c>
      <c r="I14" s="84"/>
      <c r="J14" s="84"/>
      <c r="K14" s="85" t="s">
        <v>39</v>
      </c>
      <c r="L14" s="84">
        <v>0</v>
      </c>
      <c r="M14" s="84">
        <v>-2821.4187272727431</v>
      </c>
      <c r="N14" s="85" t="s">
        <v>39</v>
      </c>
      <c r="O14" s="86">
        <v>0</v>
      </c>
      <c r="P14" s="86">
        <v>7.6972607073242078E-2</v>
      </c>
      <c r="Q14" s="84"/>
      <c r="R14" s="84"/>
      <c r="S14" s="84"/>
      <c r="T14" s="84"/>
      <c r="U14" s="84"/>
    </row>
    <row r="15" spans="1:21" x14ac:dyDescent="0.25">
      <c r="A15" s="84"/>
      <c r="B15" s="29" t="s">
        <v>42</v>
      </c>
      <c r="C15" s="84">
        <v>0</v>
      </c>
      <c r="D15" s="84">
        <v>-2282.2090303030564</v>
      </c>
      <c r="E15" s="84"/>
      <c r="F15" s="29" t="s">
        <v>42</v>
      </c>
      <c r="G15" s="84">
        <v>0</v>
      </c>
      <c r="H15" s="84">
        <v>-1388.3385454545496</v>
      </c>
      <c r="I15" s="84"/>
      <c r="J15" s="84"/>
      <c r="K15" s="85" t="s">
        <v>42</v>
      </c>
      <c r="L15" s="84">
        <v>0</v>
      </c>
      <c r="M15" s="84">
        <v>-3670.547575757606</v>
      </c>
      <c r="N15" s="85" t="s">
        <v>42</v>
      </c>
      <c r="O15" s="86">
        <v>0</v>
      </c>
      <c r="P15" s="86">
        <v>0.10013813744177345</v>
      </c>
      <c r="Q15" s="84"/>
      <c r="R15" s="84"/>
      <c r="S15" s="84"/>
      <c r="T15" s="84"/>
      <c r="U15" s="84"/>
    </row>
    <row r="16" spans="1:21" x14ac:dyDescent="0.25">
      <c r="A16" s="84"/>
      <c r="B16" s="29" t="s">
        <v>48</v>
      </c>
      <c r="C16" s="84">
        <v>0</v>
      </c>
      <c r="D16" s="84">
        <v>-6829.210363636259</v>
      </c>
      <c r="E16" s="84"/>
      <c r="F16" s="29" t="s">
        <v>48</v>
      </c>
      <c r="G16" s="84">
        <v>0</v>
      </c>
      <c r="H16" s="84">
        <v>-106.99927272727291</v>
      </c>
      <c r="I16" s="84"/>
      <c r="J16" s="84"/>
      <c r="K16" s="85" t="s">
        <v>48</v>
      </c>
      <c r="L16" s="84">
        <v>0</v>
      </c>
      <c r="M16" s="84">
        <v>-6936.2096363635319</v>
      </c>
      <c r="N16" s="85" t="s">
        <v>48</v>
      </c>
      <c r="O16" s="86">
        <v>0</v>
      </c>
      <c r="P16" s="86">
        <v>0.18923038036028256</v>
      </c>
      <c r="Q16" s="84"/>
      <c r="R16" s="84"/>
      <c r="S16" s="84"/>
      <c r="T16" s="84"/>
      <c r="U16" s="84"/>
    </row>
    <row r="17" spans="1:21" x14ac:dyDescent="0.25">
      <c r="A17" s="84"/>
      <c r="B17" s="29" t="s">
        <v>51</v>
      </c>
      <c r="C17" s="84">
        <v>0</v>
      </c>
      <c r="D17" s="84">
        <v>-333.29351515151211</v>
      </c>
      <c r="E17" s="84"/>
      <c r="F17" s="29" t="s">
        <v>51</v>
      </c>
      <c r="G17" s="84">
        <v>0</v>
      </c>
      <c r="H17" s="84">
        <v>-221.13381818181733</v>
      </c>
      <c r="I17" s="84"/>
      <c r="J17" s="84"/>
      <c r="K17" s="85" t="s">
        <v>51</v>
      </c>
      <c r="L17" s="84">
        <v>0</v>
      </c>
      <c r="M17" s="84">
        <v>-554.42733333332944</v>
      </c>
      <c r="N17" s="85" t="s">
        <v>51</v>
      </c>
      <c r="O17" s="86">
        <v>0</v>
      </c>
      <c r="P17" s="86">
        <v>1.5125623455609243E-2</v>
      </c>
      <c r="Q17" s="84"/>
      <c r="R17" s="84"/>
      <c r="S17" s="84"/>
      <c r="T17" s="84"/>
      <c r="U17" s="84"/>
    </row>
    <row r="18" spans="1:21" x14ac:dyDescent="0.25">
      <c r="A18" s="84"/>
      <c r="B18" s="29" t="s">
        <v>53</v>
      </c>
      <c r="C18" s="84">
        <v>0</v>
      </c>
      <c r="D18" s="84">
        <v>-5.4187272727274376</v>
      </c>
      <c r="E18" s="84"/>
      <c r="F18" s="29" t="s">
        <v>53</v>
      </c>
      <c r="G18" s="84">
        <v>-15</v>
      </c>
      <c r="H18" s="84">
        <v>-695.18054545453924</v>
      </c>
      <c r="I18" s="84"/>
      <c r="J18" s="84"/>
      <c r="K18" s="85" t="s">
        <v>53</v>
      </c>
      <c r="L18" s="84">
        <v>-15</v>
      </c>
      <c r="M18" s="84">
        <v>-700.59927272726668</v>
      </c>
      <c r="N18" s="85" t="s">
        <v>53</v>
      </c>
      <c r="O18" s="86">
        <v>1.2408578956123058E-3</v>
      </c>
      <c r="P18" s="86">
        <v>1.9113416953733153E-2</v>
      </c>
      <c r="Q18" s="84"/>
      <c r="R18" s="84"/>
      <c r="S18" s="84"/>
      <c r="T18" s="84"/>
      <c r="U18" s="84"/>
    </row>
    <row r="19" spans="1:21" x14ac:dyDescent="0.25">
      <c r="A19" s="84"/>
      <c r="B19" s="31" t="s">
        <v>172</v>
      </c>
      <c r="C19" s="84">
        <v>0</v>
      </c>
      <c r="D19" s="84">
        <v>-48.040545454543462</v>
      </c>
      <c r="E19" s="84"/>
      <c r="F19" s="31" t="s">
        <v>172</v>
      </c>
      <c r="G19" s="84">
        <v>0</v>
      </c>
      <c r="H19" s="84">
        <v>-90.5947878787847</v>
      </c>
      <c r="I19" s="84"/>
      <c r="J19" s="84"/>
      <c r="K19" s="85" t="s">
        <v>172</v>
      </c>
      <c r="L19" s="84">
        <v>0</v>
      </c>
      <c r="M19" s="84">
        <v>-138.63533333332816</v>
      </c>
      <c r="N19" s="85" t="s">
        <v>172</v>
      </c>
      <c r="O19" s="86">
        <v>0</v>
      </c>
      <c r="P19" s="86">
        <v>3.7821833873801477E-3</v>
      </c>
      <c r="Q19" s="84"/>
      <c r="R19" s="84"/>
      <c r="S19" s="84"/>
      <c r="T19" s="84"/>
      <c r="U19" s="84"/>
    </row>
    <row r="20" spans="1:21" x14ac:dyDescent="0.25">
      <c r="A20" s="84"/>
      <c r="B20" s="29" t="s">
        <v>56</v>
      </c>
      <c r="C20" s="84">
        <v>0</v>
      </c>
      <c r="D20" s="84">
        <v>0</v>
      </c>
      <c r="E20" s="84"/>
      <c r="F20" s="29" t="s">
        <v>56</v>
      </c>
      <c r="G20" s="84">
        <v>0</v>
      </c>
      <c r="H20" s="84">
        <v>-1043.4049090909102</v>
      </c>
      <c r="I20" s="84"/>
      <c r="J20" s="84"/>
      <c r="K20" s="85" t="s">
        <v>56</v>
      </c>
      <c r="L20" s="84">
        <v>0</v>
      </c>
      <c r="M20" s="84">
        <v>-1043.4049090909102</v>
      </c>
      <c r="N20" s="85" t="s">
        <v>56</v>
      </c>
      <c r="O20" s="86">
        <v>0</v>
      </c>
      <c r="P20" s="86">
        <v>2.8465677678187001E-2</v>
      </c>
      <c r="Q20" s="84"/>
      <c r="R20" s="84"/>
      <c r="S20" s="84"/>
      <c r="T20" s="84"/>
      <c r="U20" s="84"/>
    </row>
    <row r="21" spans="1:21" x14ac:dyDescent="0.25">
      <c r="A21" s="84"/>
      <c r="B21" s="29" t="s">
        <v>175</v>
      </c>
      <c r="C21" s="84">
        <v>0</v>
      </c>
      <c r="D21" s="84">
        <v>0</v>
      </c>
      <c r="E21" s="84"/>
      <c r="F21" s="29" t="s">
        <v>175</v>
      </c>
      <c r="G21" s="84">
        <v>0</v>
      </c>
      <c r="H21" s="84">
        <v>-1275.2734545454732</v>
      </c>
      <c r="I21" s="84"/>
      <c r="J21" s="84"/>
      <c r="K21" s="85" t="s">
        <v>175</v>
      </c>
      <c r="L21" s="84">
        <v>0</v>
      </c>
      <c r="M21" s="84">
        <v>-1275.2734545454732</v>
      </c>
      <c r="N21" s="85" t="s">
        <v>175</v>
      </c>
      <c r="O21" s="86">
        <v>0</v>
      </c>
      <c r="P21" s="86">
        <v>3.4791405323430974E-2</v>
      </c>
      <c r="Q21" s="84"/>
      <c r="R21" s="84"/>
      <c r="S21" s="84"/>
      <c r="T21" s="84"/>
      <c r="U21" s="84"/>
    </row>
    <row r="22" spans="1:21" x14ac:dyDescent="0.25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</row>
    <row r="23" spans="1:21" x14ac:dyDescent="0.25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</row>
    <row r="24" spans="1:21" x14ac:dyDescent="0.25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</row>
  </sheetData>
  <conditionalFormatting sqref="L5:L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:S9 T8:T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19AE-DEF1-4ED9-B942-310FFCE3A23B}">
  <dimension ref="A1:Q137"/>
  <sheetViews>
    <sheetView topLeftCell="A25" zoomScale="85" zoomScaleNormal="85" workbookViewId="0">
      <selection sqref="A1:XFD1"/>
    </sheetView>
  </sheetViews>
  <sheetFormatPr defaultRowHeight="15" x14ac:dyDescent="0.25"/>
  <cols>
    <col min="4" max="4" width="28" bestFit="1" customWidth="1"/>
  </cols>
  <sheetData>
    <row r="1" spans="1:17" s="75" customFormat="1" x14ac:dyDescent="0.25">
      <c r="A1" s="75" t="s">
        <v>473</v>
      </c>
    </row>
    <row r="2" spans="1:17" x14ac:dyDescent="0.25">
      <c r="A2" t="s">
        <v>474</v>
      </c>
    </row>
    <row r="3" spans="1:17" x14ac:dyDescent="0.25">
      <c r="A3" t="s">
        <v>475</v>
      </c>
    </row>
    <row r="4" spans="1:17" x14ac:dyDescent="0.25">
      <c r="A4" t="s">
        <v>476</v>
      </c>
    </row>
    <row r="5" spans="1:17" x14ac:dyDescent="0.25">
      <c r="A5" t="s">
        <v>477</v>
      </c>
    </row>
    <row r="6" spans="1:17" x14ac:dyDescent="0.25">
      <c r="A6" t="s">
        <v>478</v>
      </c>
    </row>
    <row r="7" spans="1:17" x14ac:dyDescent="0.25">
      <c r="A7" t="s">
        <v>479</v>
      </c>
    </row>
    <row r="8" spans="1:17" x14ac:dyDescent="0.25">
      <c r="A8" t="s">
        <v>480</v>
      </c>
      <c r="F8" s="76" t="s">
        <v>481</v>
      </c>
    </row>
    <row r="9" spans="1:17" x14ac:dyDescent="0.25">
      <c r="F9" t="s">
        <v>482</v>
      </c>
      <c r="G9" t="s">
        <v>483</v>
      </c>
      <c r="H9" s="76" t="s">
        <v>484</v>
      </c>
      <c r="I9" t="s">
        <v>485</v>
      </c>
      <c r="J9" t="s">
        <v>486</v>
      </c>
      <c r="K9" t="s">
        <v>487</v>
      </c>
      <c r="L9" t="s">
        <v>488</v>
      </c>
      <c r="M9" t="s">
        <v>489</v>
      </c>
      <c r="N9" s="76" t="s">
        <v>490</v>
      </c>
      <c r="O9" t="s">
        <v>491</v>
      </c>
      <c r="Q9" s="76" t="s">
        <v>492</v>
      </c>
    </row>
    <row r="10" spans="1:17" x14ac:dyDescent="0.25">
      <c r="E10">
        <v>1800</v>
      </c>
      <c r="F10">
        <v>4</v>
      </c>
      <c r="G10">
        <v>11</v>
      </c>
      <c r="H10" s="76">
        <v>8</v>
      </c>
      <c r="I10">
        <v>5</v>
      </c>
      <c r="J10">
        <v>1</v>
      </c>
      <c r="K10">
        <v>1</v>
      </c>
      <c r="N10" s="76">
        <v>32</v>
      </c>
      <c r="O10">
        <v>8</v>
      </c>
      <c r="Q10" s="76">
        <f>N10-F10-G10</f>
        <v>17</v>
      </c>
    </row>
    <row r="11" spans="1:17" x14ac:dyDescent="0.25">
      <c r="E11">
        <v>1810</v>
      </c>
      <c r="F11">
        <v>5</v>
      </c>
      <c r="G11">
        <v>10</v>
      </c>
      <c r="H11" s="76">
        <v>8</v>
      </c>
      <c r="I11">
        <v>6</v>
      </c>
      <c r="J11">
        <v>1</v>
      </c>
      <c r="K11">
        <v>1</v>
      </c>
      <c r="N11" s="76">
        <v>32</v>
      </c>
      <c r="O11">
        <v>9</v>
      </c>
      <c r="Q11" s="76">
        <f t="shared" ref="Q11:Q28" si="0">N11-F11-G11</f>
        <v>17</v>
      </c>
    </row>
    <row r="12" spans="1:17" x14ac:dyDescent="0.25">
      <c r="E12">
        <v>1820</v>
      </c>
      <c r="F12">
        <v>5</v>
      </c>
      <c r="G12">
        <v>9</v>
      </c>
      <c r="H12" s="76">
        <v>9</v>
      </c>
      <c r="I12">
        <v>7</v>
      </c>
      <c r="J12">
        <v>2</v>
      </c>
      <c r="K12">
        <v>1</v>
      </c>
      <c r="N12" s="76">
        <v>34</v>
      </c>
      <c r="O12">
        <v>11</v>
      </c>
      <c r="Q12" s="76">
        <f t="shared" si="0"/>
        <v>20</v>
      </c>
    </row>
    <row r="13" spans="1:17" x14ac:dyDescent="0.25">
      <c r="E13">
        <v>1830</v>
      </c>
      <c r="F13">
        <v>6</v>
      </c>
      <c r="G13">
        <v>9</v>
      </c>
      <c r="H13" s="76">
        <v>10</v>
      </c>
      <c r="I13">
        <v>8</v>
      </c>
      <c r="J13">
        <v>2</v>
      </c>
      <c r="K13">
        <v>2</v>
      </c>
      <c r="N13" s="76">
        <v>36</v>
      </c>
      <c r="O13">
        <v>12</v>
      </c>
      <c r="Q13" s="76">
        <f t="shared" si="0"/>
        <v>21</v>
      </c>
    </row>
    <row r="14" spans="1:17" x14ac:dyDescent="0.25">
      <c r="E14">
        <v>1840</v>
      </c>
      <c r="F14">
        <v>6</v>
      </c>
      <c r="G14">
        <v>8</v>
      </c>
      <c r="H14" s="76">
        <v>11</v>
      </c>
      <c r="I14">
        <v>8</v>
      </c>
      <c r="J14">
        <v>2</v>
      </c>
      <c r="K14">
        <v>4</v>
      </c>
      <c r="N14" s="76">
        <v>39</v>
      </c>
      <c r="O14">
        <v>14</v>
      </c>
      <c r="Q14" s="76">
        <f t="shared" si="0"/>
        <v>25</v>
      </c>
    </row>
    <row r="15" spans="1:17" x14ac:dyDescent="0.25">
      <c r="E15">
        <v>1850</v>
      </c>
      <c r="F15">
        <v>7</v>
      </c>
      <c r="G15">
        <v>9</v>
      </c>
      <c r="H15" s="76">
        <v>8</v>
      </c>
      <c r="I15">
        <v>6</v>
      </c>
      <c r="J15">
        <v>2</v>
      </c>
      <c r="K15">
        <v>9</v>
      </c>
      <c r="N15" s="76">
        <v>41</v>
      </c>
      <c r="O15">
        <v>17</v>
      </c>
      <c r="Q15" s="76">
        <f t="shared" si="0"/>
        <v>25</v>
      </c>
    </row>
    <row r="16" spans="1:17" x14ac:dyDescent="0.25">
      <c r="E16">
        <v>1860</v>
      </c>
      <c r="F16">
        <v>8</v>
      </c>
      <c r="G16">
        <v>9</v>
      </c>
      <c r="H16" s="76">
        <v>8</v>
      </c>
      <c r="I16">
        <v>8</v>
      </c>
      <c r="J16">
        <v>3</v>
      </c>
      <c r="K16">
        <v>12</v>
      </c>
      <c r="N16" s="76">
        <v>47</v>
      </c>
      <c r="O16">
        <v>21</v>
      </c>
      <c r="Q16" s="76">
        <f t="shared" si="0"/>
        <v>30</v>
      </c>
    </row>
    <row r="17" spans="5:17" x14ac:dyDescent="0.25">
      <c r="E17">
        <v>1870</v>
      </c>
      <c r="F17">
        <v>9</v>
      </c>
      <c r="G17">
        <v>9</v>
      </c>
      <c r="H17" s="76">
        <v>7</v>
      </c>
      <c r="I17">
        <v>8</v>
      </c>
      <c r="J17">
        <v>3</v>
      </c>
      <c r="K17">
        <v>21</v>
      </c>
      <c r="N17" s="76">
        <v>57</v>
      </c>
      <c r="O17">
        <v>25</v>
      </c>
      <c r="Q17" s="76">
        <f t="shared" si="0"/>
        <v>39</v>
      </c>
    </row>
    <row r="18" spans="5:17" x14ac:dyDescent="0.25">
      <c r="E18">
        <v>1875</v>
      </c>
      <c r="F18">
        <v>9</v>
      </c>
      <c r="G18">
        <v>10</v>
      </c>
      <c r="H18" s="76">
        <v>7</v>
      </c>
      <c r="I18">
        <v>8</v>
      </c>
      <c r="J18">
        <v>3</v>
      </c>
      <c r="K18">
        <v>19</v>
      </c>
      <c r="L18">
        <v>0</v>
      </c>
      <c r="N18" s="76">
        <v>56</v>
      </c>
      <c r="O18">
        <v>28</v>
      </c>
      <c r="Q18" s="76">
        <f>N18-F18-G18</f>
        <v>37</v>
      </c>
    </row>
    <row r="19" spans="5:17" x14ac:dyDescent="0.25">
      <c r="E19">
        <v>1880</v>
      </c>
      <c r="F19">
        <v>10</v>
      </c>
      <c r="G19">
        <v>10</v>
      </c>
      <c r="H19" s="76">
        <v>7</v>
      </c>
      <c r="I19">
        <v>7</v>
      </c>
      <c r="J19">
        <v>3</v>
      </c>
      <c r="K19">
        <v>26</v>
      </c>
      <c r="L19">
        <v>1</v>
      </c>
      <c r="N19" s="76">
        <v>62</v>
      </c>
      <c r="O19">
        <v>31</v>
      </c>
      <c r="Q19" s="76">
        <f t="shared" si="0"/>
        <v>42</v>
      </c>
    </row>
    <row r="20" spans="5:17" x14ac:dyDescent="0.25">
      <c r="E20">
        <v>1885</v>
      </c>
      <c r="F20">
        <v>10</v>
      </c>
      <c r="G20">
        <v>11</v>
      </c>
      <c r="H20" s="76">
        <v>7</v>
      </c>
      <c r="I20">
        <v>6</v>
      </c>
      <c r="J20">
        <v>3</v>
      </c>
      <c r="K20">
        <v>34</v>
      </c>
      <c r="L20">
        <v>1</v>
      </c>
      <c r="N20" s="76">
        <v>70</v>
      </c>
      <c r="O20">
        <v>32</v>
      </c>
      <c r="Q20" s="76">
        <f t="shared" si="0"/>
        <v>49</v>
      </c>
    </row>
    <row r="21" spans="5:17" x14ac:dyDescent="0.25">
      <c r="E21">
        <v>1890</v>
      </c>
      <c r="F21">
        <v>11</v>
      </c>
      <c r="G21">
        <v>11</v>
      </c>
      <c r="H21" s="76">
        <v>7</v>
      </c>
      <c r="I21">
        <v>4</v>
      </c>
      <c r="J21">
        <v>3</v>
      </c>
      <c r="K21">
        <v>38</v>
      </c>
      <c r="L21">
        <v>1</v>
      </c>
      <c r="N21" s="76">
        <v>75</v>
      </c>
      <c r="O21">
        <v>35</v>
      </c>
      <c r="Q21" s="76">
        <f t="shared" si="0"/>
        <v>53</v>
      </c>
    </row>
    <row r="22" spans="5:17" x14ac:dyDescent="0.25">
      <c r="E22">
        <v>1895</v>
      </c>
      <c r="F22">
        <v>11</v>
      </c>
      <c r="G22">
        <v>11</v>
      </c>
      <c r="H22" s="76">
        <v>7</v>
      </c>
      <c r="I22">
        <v>3</v>
      </c>
      <c r="J22">
        <v>3</v>
      </c>
      <c r="K22">
        <v>48</v>
      </c>
      <c r="L22">
        <v>2</v>
      </c>
      <c r="N22" s="76">
        <v>85</v>
      </c>
      <c r="O22">
        <v>37</v>
      </c>
      <c r="Q22" s="76">
        <f t="shared" si="0"/>
        <v>63</v>
      </c>
    </row>
    <row r="23" spans="5:17" x14ac:dyDescent="0.25">
      <c r="E23">
        <v>1900</v>
      </c>
      <c r="F23">
        <v>12</v>
      </c>
      <c r="G23">
        <v>12</v>
      </c>
      <c r="H23" s="76">
        <v>7</v>
      </c>
      <c r="I23">
        <v>2</v>
      </c>
      <c r="J23">
        <v>2</v>
      </c>
      <c r="K23">
        <v>53</v>
      </c>
      <c r="L23">
        <v>2</v>
      </c>
      <c r="N23" s="76">
        <v>90</v>
      </c>
      <c r="O23">
        <v>39</v>
      </c>
      <c r="Q23" s="76">
        <f t="shared" si="0"/>
        <v>66</v>
      </c>
    </row>
    <row r="24" spans="5:17" x14ac:dyDescent="0.25">
      <c r="E24">
        <v>1905</v>
      </c>
      <c r="F24">
        <v>13</v>
      </c>
      <c r="G24">
        <v>14</v>
      </c>
      <c r="H24" s="76">
        <v>7</v>
      </c>
      <c r="I24">
        <v>2</v>
      </c>
      <c r="J24">
        <v>2</v>
      </c>
      <c r="K24">
        <v>62</v>
      </c>
      <c r="L24">
        <v>2</v>
      </c>
      <c r="N24" s="76">
        <v>101</v>
      </c>
      <c r="O24">
        <v>44</v>
      </c>
      <c r="Q24" s="76">
        <f t="shared" si="0"/>
        <v>74</v>
      </c>
    </row>
    <row r="25" spans="5:17" x14ac:dyDescent="0.25">
      <c r="E25">
        <v>1910</v>
      </c>
      <c r="F25">
        <v>14</v>
      </c>
      <c r="G25">
        <v>15</v>
      </c>
      <c r="H25" s="76">
        <v>6</v>
      </c>
      <c r="I25">
        <v>2</v>
      </c>
      <c r="J25">
        <v>2</v>
      </c>
      <c r="K25">
        <v>76</v>
      </c>
      <c r="L25">
        <v>3</v>
      </c>
      <c r="M25">
        <v>0.02</v>
      </c>
      <c r="N25" s="76">
        <v>118</v>
      </c>
      <c r="O25">
        <v>55</v>
      </c>
      <c r="Q25" s="76">
        <f t="shared" si="0"/>
        <v>89</v>
      </c>
    </row>
    <row r="26" spans="5:17" x14ac:dyDescent="0.25">
      <c r="E26">
        <v>1911</v>
      </c>
      <c r="F26">
        <v>14</v>
      </c>
      <c r="G26">
        <v>16</v>
      </c>
      <c r="H26" s="76">
        <v>6</v>
      </c>
      <c r="I26">
        <v>2</v>
      </c>
      <c r="J26">
        <v>2</v>
      </c>
      <c r="K26">
        <v>80</v>
      </c>
      <c r="L26">
        <v>4</v>
      </c>
      <c r="M26">
        <v>0.02</v>
      </c>
      <c r="N26" s="76">
        <v>123</v>
      </c>
      <c r="O26">
        <v>57</v>
      </c>
      <c r="Q26" s="76">
        <f t="shared" si="0"/>
        <v>93</v>
      </c>
    </row>
    <row r="27" spans="5:17" x14ac:dyDescent="0.25">
      <c r="E27">
        <v>1912</v>
      </c>
      <c r="F27">
        <v>14</v>
      </c>
      <c r="G27">
        <v>16</v>
      </c>
      <c r="H27" s="76">
        <v>7</v>
      </c>
      <c r="I27">
        <v>2</v>
      </c>
      <c r="J27">
        <v>2</v>
      </c>
      <c r="K27">
        <v>92</v>
      </c>
      <c r="L27">
        <v>4</v>
      </c>
      <c r="M27">
        <v>0.02</v>
      </c>
      <c r="N27" s="76">
        <v>136</v>
      </c>
      <c r="O27">
        <v>58</v>
      </c>
      <c r="Q27" s="76">
        <f t="shared" si="0"/>
        <v>106</v>
      </c>
    </row>
    <row r="28" spans="5:17" x14ac:dyDescent="0.25">
      <c r="E28">
        <v>1913</v>
      </c>
      <c r="F28">
        <v>14</v>
      </c>
      <c r="G28">
        <v>16</v>
      </c>
      <c r="H28" s="76">
        <v>7</v>
      </c>
      <c r="I28">
        <v>2</v>
      </c>
      <c r="J28">
        <v>2</v>
      </c>
      <c r="K28">
        <v>94</v>
      </c>
      <c r="L28">
        <v>5</v>
      </c>
      <c r="M28">
        <v>0.02</v>
      </c>
      <c r="N28" s="76">
        <v>138</v>
      </c>
      <c r="O28">
        <v>60</v>
      </c>
      <c r="Q28" s="76">
        <f t="shared" si="0"/>
        <v>108</v>
      </c>
    </row>
    <row r="29" spans="5:17" x14ac:dyDescent="0.25">
      <c r="H29" s="76"/>
      <c r="N29" s="76"/>
      <c r="Q29" s="76"/>
    </row>
    <row r="30" spans="5:17" x14ac:dyDescent="0.25">
      <c r="H30" s="76"/>
      <c r="N30" s="76"/>
      <c r="Q30" s="76"/>
    </row>
    <row r="31" spans="5:17" x14ac:dyDescent="0.25">
      <c r="F31" s="76" t="s">
        <v>493</v>
      </c>
      <c r="H31" s="76"/>
      <c r="N31" s="76"/>
      <c r="Q31" s="76"/>
    </row>
    <row r="32" spans="5:17" x14ac:dyDescent="0.25">
      <c r="F32" t="str">
        <f>F9</f>
        <v>Food</v>
      </c>
      <c r="G32" t="str">
        <f t="shared" ref="G32:O32" si="1">G9</f>
        <v>Feed working animals</v>
      </c>
      <c r="H32" s="76" t="str">
        <f t="shared" si="1"/>
        <v>Fire-wood</v>
      </c>
      <c r="I32" t="str">
        <f t="shared" si="1"/>
        <v>Peat</v>
      </c>
      <c r="J32" t="str">
        <f t="shared" si="1"/>
        <v>Wind &amp; Water</v>
      </c>
      <c r="K32" t="str">
        <f t="shared" si="1"/>
        <v>Coal</v>
      </c>
      <c r="L32" t="str">
        <f t="shared" si="1"/>
        <v>Oil</v>
      </c>
      <c r="M32" t="str">
        <f t="shared" si="1"/>
        <v>Primary Electricity (wind, water, imports)</v>
      </c>
      <c r="N32" s="76" t="str">
        <f t="shared" si="1"/>
        <v>Total</v>
      </c>
      <c r="O32" t="str">
        <f t="shared" si="1"/>
        <v>Feed for cows and oxen</v>
      </c>
      <c r="Q32" s="76" t="str">
        <f>Q9</f>
        <v>total excl food and feed</v>
      </c>
    </row>
    <row r="33" spans="4:17" x14ac:dyDescent="0.25">
      <c r="E33" t="s">
        <v>494</v>
      </c>
      <c r="F33" s="74">
        <f>AVERAGE(F16:F17)</f>
        <v>8.5</v>
      </c>
      <c r="G33" s="74">
        <f t="shared" ref="G33:N33" si="2">AVERAGE(G16:G17)</f>
        <v>9</v>
      </c>
      <c r="H33" s="77">
        <f t="shared" si="2"/>
        <v>7.5</v>
      </c>
      <c r="I33" s="74">
        <f t="shared" si="2"/>
        <v>8</v>
      </c>
      <c r="J33" s="74">
        <f t="shared" si="2"/>
        <v>3</v>
      </c>
      <c r="K33" s="74">
        <f t="shared" si="2"/>
        <v>16.5</v>
      </c>
      <c r="L33" s="74"/>
      <c r="M33" s="74"/>
      <c r="N33" s="77">
        <f t="shared" si="2"/>
        <v>52</v>
      </c>
      <c r="O33" s="74">
        <f>AVERAGE(O16:O17)</f>
        <v>23</v>
      </c>
      <c r="P33" s="74"/>
      <c r="Q33" s="77">
        <f t="shared" ref="Q33" si="3">AVERAGE(Q16:Q17)</f>
        <v>34.5</v>
      </c>
    </row>
    <row r="34" spans="4:17" x14ac:dyDescent="0.25">
      <c r="E34" t="s">
        <v>495</v>
      </c>
      <c r="F34" s="74">
        <f>AVERAGE(F21:F23)</f>
        <v>11.333333333333334</v>
      </c>
      <c r="G34" s="74">
        <f>AVERAGE(G21:G23)</f>
        <v>11.333333333333334</v>
      </c>
      <c r="H34" s="77">
        <f t="shared" ref="H34:O34" si="4">AVERAGE(H21:H23)</f>
        <v>7</v>
      </c>
      <c r="I34" s="74">
        <f t="shared" si="4"/>
        <v>3</v>
      </c>
      <c r="J34" s="74">
        <f t="shared" si="4"/>
        <v>2.6666666666666665</v>
      </c>
      <c r="K34" s="74">
        <f t="shared" si="4"/>
        <v>46.333333333333336</v>
      </c>
      <c r="L34" s="74">
        <f t="shared" si="4"/>
        <v>1.6666666666666667</v>
      </c>
      <c r="M34" s="74"/>
      <c r="N34" s="77">
        <f t="shared" si="4"/>
        <v>83.333333333333329</v>
      </c>
      <c r="O34" s="74">
        <f t="shared" si="4"/>
        <v>37</v>
      </c>
      <c r="P34" s="74"/>
      <c r="Q34" s="77">
        <f t="shared" ref="Q34" si="5">AVERAGE(Q21:Q23)</f>
        <v>60.666666666666664</v>
      </c>
    </row>
    <row r="35" spans="4:17" x14ac:dyDescent="0.25">
      <c r="D35" t="s">
        <v>496</v>
      </c>
      <c r="E35" t="s">
        <v>497</v>
      </c>
      <c r="F35" s="74">
        <f>AVERAGE(_xlfn.FORECAST.LINEAR(1920,F10:F28,$E10:$E28),_xlfn.FORECAST.LINEAR(1930,F10:F28,$E10:$E28))</f>
        <v>14.444737581296835</v>
      </c>
      <c r="G35" s="74">
        <f t="shared" ref="G35:O35" si="6">AVERAGE(_xlfn.FORECAST.LINEAR(1920,G10:G28,$E10:$E28),_xlfn.FORECAST.LINEAR(1930,G10:G28,$E10:$E28))</f>
        <v>14.209628141137827</v>
      </c>
      <c r="H35" s="77">
        <f t="shared" si="6"/>
        <v>6.2665780773967796</v>
      </c>
      <c r="I35" s="74">
        <f t="shared" si="6"/>
        <v>2.5550160973185641</v>
      </c>
      <c r="J35" s="74">
        <f t="shared" si="6"/>
        <v>2.6774378254575311</v>
      </c>
      <c r="K35" s="74">
        <f t="shared" si="6"/>
        <v>77.717121496942582</v>
      </c>
      <c r="L35" s="74">
        <f t="shared" si="6"/>
        <v>5.1119914967629825</v>
      </c>
      <c r="M35" s="78">
        <f t="shared" si="6"/>
        <v>0.02</v>
      </c>
      <c r="N35" s="77">
        <f t="shared" si="6"/>
        <v>119.72802878070911</v>
      </c>
      <c r="O35" s="74">
        <f t="shared" si="6"/>
        <v>55.224161102828361</v>
      </c>
      <c r="P35" s="74"/>
      <c r="Q35" s="77">
        <f t="shared" ref="Q35" si="7">AVERAGE(_xlfn.FORECAST.LINEAR(1920,Q10:Q28,$E10:$E28),_xlfn.FORECAST.LINEAR(1930,Q10:Q28,$E10:$E28))</f>
        <v>91.073663058274519</v>
      </c>
    </row>
    <row r="36" spans="4:17" x14ac:dyDescent="0.25">
      <c r="D36" t="s">
        <v>498</v>
      </c>
      <c r="E36" t="s">
        <v>497</v>
      </c>
      <c r="F36" s="74">
        <f>AVERAGE(_xlfn.FORECAST.LINEAR(1920,F21:F28,$E21:$E28),_xlfn.FORECAST.LINEAR(1930,F21:F28,$E21:$E28))</f>
        <v>16.036398467432974</v>
      </c>
      <c r="G36" s="74">
        <f t="shared" ref="G36:O36" si="8">AVERAGE(_xlfn.FORECAST.LINEAR(1920,G21:G28,$E21:$E28),_xlfn.FORECAST.LINEAR(1930,G21:G28,$E21:$E28))</f>
        <v>19.039272030651347</v>
      </c>
      <c r="H36" s="77">
        <f t="shared" si="8"/>
        <v>6.2787356321839063</v>
      </c>
      <c r="I36" s="74">
        <f t="shared" si="8"/>
        <v>0.86302681992336261</v>
      </c>
      <c r="J36" s="74">
        <f t="shared" si="8"/>
        <v>1.3074712643678126</v>
      </c>
      <c r="K36" s="74">
        <f t="shared" si="8"/>
        <v>115.49233716475146</v>
      </c>
      <c r="L36" s="74">
        <f t="shared" si="8"/>
        <v>5.7614942528735469</v>
      </c>
      <c r="M36" s="78">
        <f t="shared" si="8"/>
        <v>0.02</v>
      </c>
      <c r="N36" s="77">
        <f t="shared" si="8"/>
        <v>162.91666666666697</v>
      </c>
      <c r="O36" s="74">
        <f t="shared" si="8"/>
        <v>71.904214559387128</v>
      </c>
      <c r="P36" s="74"/>
      <c r="Q36" s="77">
        <f t="shared" ref="Q36" si="9">AVERAGE(_xlfn.FORECAST.LINEAR(1920,Q21:Q28,$E21:$E28),_xlfn.FORECAST.LINEAR(1930,Q21:Q28,$E21:$E28))</f>
        <v>127.84099616858293</v>
      </c>
    </row>
    <row r="37" spans="4:17" x14ac:dyDescent="0.25">
      <c r="H37" s="76"/>
      <c r="N37" s="76"/>
      <c r="Q37" s="76"/>
    </row>
    <row r="38" spans="4:17" x14ac:dyDescent="0.25">
      <c r="H38" s="76"/>
      <c r="N38" s="76"/>
      <c r="Q38" s="76"/>
    </row>
    <row r="39" spans="4:17" x14ac:dyDescent="0.25">
      <c r="F39" s="76" t="s">
        <v>499</v>
      </c>
      <c r="H39" s="76"/>
      <c r="N39" s="76"/>
      <c r="Q39" s="76"/>
    </row>
    <row r="40" spans="4:17" x14ac:dyDescent="0.25">
      <c r="F40" t="str">
        <f t="shared" ref="F40:O40" si="10">F32</f>
        <v>Food</v>
      </c>
      <c r="G40" t="str">
        <f t="shared" si="10"/>
        <v>Feed working animals</v>
      </c>
      <c r="H40" s="76" t="str">
        <f t="shared" si="10"/>
        <v>Fire-wood</v>
      </c>
      <c r="I40" t="str">
        <f t="shared" si="10"/>
        <v>Peat</v>
      </c>
      <c r="J40" t="str">
        <f t="shared" si="10"/>
        <v>Wind &amp; Water</v>
      </c>
      <c r="K40" t="str">
        <f t="shared" si="10"/>
        <v>Coal</v>
      </c>
      <c r="L40" t="str">
        <f t="shared" si="10"/>
        <v>Oil</v>
      </c>
      <c r="M40" t="str">
        <f t="shared" si="10"/>
        <v>Primary Electricity (wind, water, imports)</v>
      </c>
      <c r="N40" s="76" t="str">
        <f t="shared" si="10"/>
        <v>Total</v>
      </c>
      <c r="O40" t="str">
        <f t="shared" si="10"/>
        <v>Feed for cows and oxen</v>
      </c>
      <c r="Q40" s="76" t="str">
        <f t="shared" ref="Q40" si="11">Q32</f>
        <v>total excl food and feed</v>
      </c>
    </row>
    <row r="41" spans="4:17" x14ac:dyDescent="0.25">
      <c r="E41" t="str">
        <f t="shared" ref="D41:F44" si="12">E33</f>
        <v>1860's</v>
      </c>
      <c r="F41" s="74">
        <f>F33/'[1]residential energy use til pape'!$H68*10^6</f>
        <v>5.2860696517412942</v>
      </c>
      <c r="G41" s="74">
        <f>G33/'[1]residential energy use til pape'!$H68*10^6</f>
        <v>5.5970149253731352</v>
      </c>
      <c r="H41" s="77">
        <f>H33/'[1]residential energy use til pape'!$H68*10^6</f>
        <v>4.6641791044776122</v>
      </c>
      <c r="I41" s="74">
        <f>I33/'[1]residential energy use til pape'!$H68*10^6</f>
        <v>4.9751243781094532</v>
      </c>
      <c r="J41" s="74">
        <f>J33/'[1]residential energy use til pape'!$H68*10^6</f>
        <v>1.8656716417910448</v>
      </c>
      <c r="K41" s="74">
        <f>K33/'[1]residential energy use til pape'!$H68*10^6</f>
        <v>10.261194029850747</v>
      </c>
      <c r="L41" s="74"/>
      <c r="M41" s="74"/>
      <c r="N41" s="77">
        <f>N33/'[1]residential energy use til pape'!$H68*10^6</f>
        <v>32.338308457711442</v>
      </c>
      <c r="O41" s="74">
        <f>O33/'[1]residential energy use til pape'!$H68*10^6</f>
        <v>14.303482587064677</v>
      </c>
      <c r="P41" s="74"/>
      <c r="Q41" s="77">
        <f>Q33/'[1]residential energy use til pape'!$H68*10^6</f>
        <v>21.455223880597014</v>
      </c>
    </row>
    <row r="42" spans="4:17" x14ac:dyDescent="0.25">
      <c r="E42" t="str">
        <f t="shared" si="12"/>
        <v>1890's</v>
      </c>
      <c r="F42" s="74">
        <f>F34/'[1]residential energy use til pape'!$I68*10^6</f>
        <v>5.2179251074278703</v>
      </c>
      <c r="G42" s="74">
        <f>G34/'[1]residential energy use til pape'!$I68*10^6</f>
        <v>5.2179251074278703</v>
      </c>
      <c r="H42" s="77">
        <f>H34/'[1]residential energy use til pape'!$I68*10^6</f>
        <v>3.2228360957642725</v>
      </c>
      <c r="I42" s="74">
        <f>I34/'[1]residential energy use til pape'!$I68*10^6</f>
        <v>1.3812154696132597</v>
      </c>
      <c r="J42" s="74">
        <f>J34/'[1]residential energy use til pape'!$I68*10^6</f>
        <v>1.2277470841006752</v>
      </c>
      <c r="K42" s="74">
        <f>K34/'[1]residential energy use til pape'!$I68*10^6</f>
        <v>21.332105586249234</v>
      </c>
      <c r="L42" s="74">
        <f>L34/'[1]residential energy use til pape'!$I68*10^6</f>
        <v>0.76734192756292208</v>
      </c>
      <c r="M42" s="74"/>
      <c r="N42" s="77">
        <f>N34/'[1]residential energy use til pape'!$I68*10^6</f>
        <v>38.367096378146101</v>
      </c>
      <c r="O42" s="74">
        <f>O34/'[1]residential energy use til pape'!$I68*10^6</f>
        <v>17.03499079189687</v>
      </c>
      <c r="P42" s="74"/>
      <c r="Q42" s="77">
        <f>Q34/'[1]residential energy use til pape'!$I68*10^6</f>
        <v>27.931246163290361</v>
      </c>
    </row>
    <row r="43" spans="4:17" x14ac:dyDescent="0.25">
      <c r="D43" t="str">
        <f t="shared" si="12"/>
        <v>forecast based on 1800-1913</v>
      </c>
      <c r="E43" t="str">
        <f t="shared" si="12"/>
        <v>1920's</v>
      </c>
      <c r="F43" s="74">
        <f>F35/'[1]residential energy use til pape'!$J68*10^6</f>
        <v>4.4281844209984165</v>
      </c>
      <c r="G43" s="74">
        <f>G35/'[1]residential energy use til pape'!$J68*10^6</f>
        <v>4.3561091787669612</v>
      </c>
      <c r="H43" s="77">
        <f>H35/'[1]residential energy use til pape'!$J68*10^6</f>
        <v>1.9210846343950889</v>
      </c>
      <c r="I43" s="74">
        <f>I35/'[1]residential energy use til pape'!$J68*10^6</f>
        <v>0.78326673737540276</v>
      </c>
      <c r="J43" s="74">
        <f>J35/'[1]residential energy use til pape'!$J68*10^6</f>
        <v>0.82079639039164032</v>
      </c>
      <c r="K43" s="74">
        <f>K35/'[1]residential energy use til pape'!$J68*10^6</f>
        <v>23.824991262091537</v>
      </c>
      <c r="L43" s="74">
        <f>L35/'[1]residential energy use til pape'!$J68*10^6</f>
        <v>1.5671341191793324</v>
      </c>
      <c r="M43" s="78">
        <f>M35/'[1]residential energy use til pape'!$J68*10^6</f>
        <v>6.1312078479460455E-3</v>
      </c>
      <c r="N43" s="77">
        <f>N35/'[1]residential energy use til pape'!$J68*10^6</f>
        <v>36.703871483969685</v>
      </c>
      <c r="O43" s="74">
        <f>O35/'[1]residential energy use til pape'!$J68*10^6</f>
        <v>16.929540497494898</v>
      </c>
      <c r="P43" s="74"/>
      <c r="Q43" s="77">
        <f>Q35/'[1]residential energy use til pape'!$J68*10^6</f>
        <v>27.919577884204326</v>
      </c>
    </row>
    <row r="44" spans="4:17" x14ac:dyDescent="0.25">
      <c r="D44" t="str">
        <f t="shared" si="12"/>
        <v>forecast based on 1890-1913</v>
      </c>
      <c r="E44" t="str">
        <f t="shared" si="12"/>
        <v>1920's</v>
      </c>
      <c r="F44" s="74">
        <f>F36/'[1]residential energy use til pape'!$J68*10^6</f>
        <v>4.9161246068157496</v>
      </c>
      <c r="G44" s="74">
        <f>G36/'[1]residential energy use til pape'!$J68*10^6</f>
        <v>5.8366867046754596</v>
      </c>
      <c r="H44" s="77">
        <f>H36/'[1]residential energy use til pape'!$J68*10^6</f>
        <v>1.9248116591612219</v>
      </c>
      <c r="I44" s="74">
        <f>I36/'[1]residential energy use til pape'!$J68*10^6</f>
        <v>0.26456984056510197</v>
      </c>
      <c r="J44" s="79">
        <f>J36/'[1]residential energy use til pape'!$J68*10^6</f>
        <v>0.40081890385279356</v>
      </c>
      <c r="K44" s="74">
        <f>K36/'[1]residential energy use til pape'!$J68*10^6</f>
        <v>35.405376200107746</v>
      </c>
      <c r="L44" s="74">
        <f>L36/'[1]residential energy use til pape'!$J68*10^6</f>
        <v>1.7662459389557166</v>
      </c>
      <c r="M44" s="78">
        <f>M36/'[1]residential energy use til pape'!$J68*10^6</f>
        <v>6.1312078479460455E-3</v>
      </c>
      <c r="N44" s="77">
        <f>N36/'[1]residential energy use til pape'!$J68*10^6</f>
        <v>49.943797261393918</v>
      </c>
      <c r="O44" s="74">
        <f>O36/'[1]residential energy use til pape'!$J68*10^6</f>
        <v>22.042984230345532</v>
      </c>
      <c r="P44" s="74"/>
      <c r="Q44" s="77">
        <f>Q36/'[1]residential energy use til pape'!$J68*10^6</f>
        <v>39.190985949902796</v>
      </c>
    </row>
    <row r="52" spans="5:12" x14ac:dyDescent="0.25">
      <c r="E52" s="80"/>
      <c r="F52" s="81" t="s">
        <v>500</v>
      </c>
      <c r="G52" s="80"/>
      <c r="H52" s="80"/>
      <c r="I52" s="80"/>
      <c r="J52" s="80"/>
      <c r="K52" s="80"/>
      <c r="L52" s="80"/>
    </row>
    <row r="53" spans="5:12" x14ac:dyDescent="0.25">
      <c r="E53" s="80"/>
      <c r="F53" s="80" t="str">
        <f t="shared" ref="F53:K55" si="13">H40</f>
        <v>Fire-wood</v>
      </c>
      <c r="G53" s="80" t="str">
        <f t="shared" si="13"/>
        <v>Peat</v>
      </c>
      <c r="H53" s="80" t="str">
        <f t="shared" si="13"/>
        <v>Wind &amp; Water</v>
      </c>
      <c r="I53" s="80" t="str">
        <f t="shared" si="13"/>
        <v>Coal</v>
      </c>
      <c r="J53" s="80" t="str">
        <f t="shared" si="13"/>
        <v>Oil</v>
      </c>
      <c r="K53" s="80" t="str">
        <f t="shared" si="13"/>
        <v>Primary Electricity (wind, water, imports)</v>
      </c>
      <c r="L53" s="80" t="str">
        <f>Q40</f>
        <v>total excl food and feed</v>
      </c>
    </row>
    <row r="54" spans="5:12" x14ac:dyDescent="0.25">
      <c r="E54" s="80" t="str">
        <f>E41</f>
        <v>1860's</v>
      </c>
      <c r="F54" s="82">
        <f t="shared" si="13"/>
        <v>4.6641791044776122</v>
      </c>
      <c r="G54" s="82">
        <f t="shared" si="13"/>
        <v>4.9751243781094532</v>
      </c>
      <c r="H54" s="82">
        <f t="shared" si="13"/>
        <v>1.8656716417910448</v>
      </c>
      <c r="I54" s="82">
        <f t="shared" si="13"/>
        <v>10.261194029850747</v>
      </c>
      <c r="J54" s="82"/>
      <c r="K54" s="82"/>
      <c r="L54" s="82">
        <f>Q41</f>
        <v>21.455223880597014</v>
      </c>
    </row>
    <row r="55" spans="5:12" x14ac:dyDescent="0.25">
      <c r="E55" s="80" t="str">
        <f>E42</f>
        <v>1890's</v>
      </c>
      <c r="F55" s="82">
        <f t="shared" si="13"/>
        <v>3.2228360957642725</v>
      </c>
      <c r="G55" s="82">
        <f t="shared" si="13"/>
        <v>1.3812154696132597</v>
      </c>
      <c r="H55" s="82">
        <f t="shared" si="13"/>
        <v>1.2277470841006752</v>
      </c>
      <c r="I55" s="82">
        <f t="shared" si="13"/>
        <v>21.332105586249234</v>
      </c>
      <c r="J55" s="82">
        <f>L42</f>
        <v>0.76734192756292208</v>
      </c>
      <c r="K55" s="82"/>
      <c r="L55" s="82">
        <f>Q42</f>
        <v>27.931246163290361</v>
      </c>
    </row>
    <row r="56" spans="5:12" x14ac:dyDescent="0.25">
      <c r="E56" s="80" t="str">
        <f>E44</f>
        <v>1920's</v>
      </c>
      <c r="F56" s="82">
        <f t="shared" ref="F56:K56" si="14">H44</f>
        <v>1.9248116591612219</v>
      </c>
      <c r="G56" s="82">
        <f t="shared" si="14"/>
        <v>0.26456984056510197</v>
      </c>
      <c r="H56" s="82">
        <f t="shared" si="14"/>
        <v>0.40081890385279356</v>
      </c>
      <c r="I56" s="82">
        <f t="shared" si="14"/>
        <v>35.405376200107746</v>
      </c>
      <c r="J56" s="82">
        <f t="shared" si="14"/>
        <v>1.7662459389557166</v>
      </c>
      <c r="K56" s="83">
        <f t="shared" si="14"/>
        <v>6.1312078479460455E-3</v>
      </c>
      <c r="L56" s="82">
        <f>Q44</f>
        <v>39.190985949902796</v>
      </c>
    </row>
    <row r="132" spans="5:15" x14ac:dyDescent="0.25">
      <c r="E132">
        <v>1900</v>
      </c>
      <c r="F132">
        <v>12</v>
      </c>
      <c r="G132">
        <v>12</v>
      </c>
      <c r="H132">
        <v>7</v>
      </c>
      <c r="I132">
        <v>2</v>
      </c>
      <c r="J132">
        <v>2</v>
      </c>
      <c r="K132">
        <v>53</v>
      </c>
      <c r="L132">
        <v>2</v>
      </c>
      <c r="M132">
        <v>90</v>
      </c>
      <c r="N132">
        <v>39</v>
      </c>
    </row>
    <row r="133" spans="5:15" x14ac:dyDescent="0.25">
      <c r="E133">
        <v>1905</v>
      </c>
      <c r="F133">
        <v>13</v>
      </c>
      <c r="G133">
        <v>14</v>
      </c>
      <c r="H133">
        <v>7</v>
      </c>
      <c r="I133">
        <v>2</v>
      </c>
      <c r="J133">
        <v>2</v>
      </c>
      <c r="K133">
        <v>62</v>
      </c>
      <c r="L133">
        <v>2</v>
      </c>
      <c r="M133">
        <v>101</v>
      </c>
      <c r="N133">
        <v>44</v>
      </c>
    </row>
    <row r="134" spans="5:15" x14ac:dyDescent="0.25">
      <c r="E134">
        <v>1910</v>
      </c>
      <c r="F134">
        <v>14</v>
      </c>
      <c r="G134">
        <v>15</v>
      </c>
      <c r="H134">
        <v>6</v>
      </c>
      <c r="I134">
        <v>2</v>
      </c>
      <c r="J134">
        <v>2</v>
      </c>
      <c r="K134">
        <v>76</v>
      </c>
      <c r="L134">
        <v>3</v>
      </c>
      <c r="M134">
        <v>0.02</v>
      </c>
      <c r="N134">
        <v>118</v>
      </c>
      <c r="O134">
        <v>55</v>
      </c>
    </row>
    <row r="135" spans="5:15" x14ac:dyDescent="0.25">
      <c r="E135">
        <v>1911</v>
      </c>
      <c r="F135">
        <v>14</v>
      </c>
      <c r="G135">
        <v>16</v>
      </c>
      <c r="H135">
        <v>6</v>
      </c>
      <c r="I135">
        <v>2</v>
      </c>
      <c r="J135">
        <v>2</v>
      </c>
      <c r="K135">
        <v>80</v>
      </c>
      <c r="L135">
        <v>4</v>
      </c>
      <c r="M135">
        <v>0.02</v>
      </c>
      <c r="N135">
        <v>123</v>
      </c>
      <c r="O135">
        <v>57</v>
      </c>
    </row>
    <row r="136" spans="5:15" x14ac:dyDescent="0.25">
      <c r="E136">
        <v>1912</v>
      </c>
      <c r="F136">
        <v>14</v>
      </c>
      <c r="G136">
        <v>16</v>
      </c>
      <c r="H136">
        <v>7</v>
      </c>
      <c r="I136">
        <v>2</v>
      </c>
      <c r="J136">
        <v>2</v>
      </c>
      <c r="K136">
        <v>92</v>
      </c>
      <c r="L136">
        <v>4</v>
      </c>
      <c r="M136">
        <v>0.02</v>
      </c>
      <c r="N136">
        <v>136</v>
      </c>
      <c r="O136">
        <v>58</v>
      </c>
    </row>
    <row r="137" spans="5:15" x14ac:dyDescent="0.25">
      <c r="E137">
        <v>1913</v>
      </c>
      <c r="F137">
        <v>14</v>
      </c>
      <c r="G137">
        <v>16</v>
      </c>
      <c r="H137">
        <v>7</v>
      </c>
      <c r="I137">
        <v>2</v>
      </c>
      <c r="J137">
        <v>2</v>
      </c>
      <c r="K137">
        <v>94</v>
      </c>
      <c r="L137">
        <v>5</v>
      </c>
      <c r="M137">
        <v>0.02</v>
      </c>
      <c r="N137">
        <v>138</v>
      </c>
      <c r="O137">
        <v>60</v>
      </c>
    </row>
  </sheetData>
  <pageMargins left="0.7" right="0.7" top="0.75" bottom="0.75" header="0.3" footer="0.3"/>
  <pageSetup paperSize="256" orientation="landscape" horizontalDpi="500" verticalDpi="50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BAAA-572F-4ECA-909C-594A1A0075D7}">
  <dimension ref="A1:C8"/>
  <sheetViews>
    <sheetView workbookViewId="0">
      <selection activeCell="A2" sqref="A2"/>
    </sheetView>
  </sheetViews>
  <sheetFormatPr defaultRowHeight="15" x14ac:dyDescent="0.25"/>
  <sheetData>
    <row r="1" spans="1:3" s="75" customFormat="1" x14ac:dyDescent="0.25">
      <c r="A1" s="75" t="s">
        <v>514</v>
      </c>
    </row>
    <row r="3" spans="1:3" x14ac:dyDescent="0.25">
      <c r="A3" t="s">
        <v>509</v>
      </c>
      <c r="B3">
        <v>1972</v>
      </c>
      <c r="C3">
        <v>1988</v>
      </c>
    </row>
    <row r="4" spans="1:3" x14ac:dyDescent="0.25">
      <c r="A4" t="s">
        <v>510</v>
      </c>
      <c r="B4">
        <v>757</v>
      </c>
      <c r="C4">
        <v>782</v>
      </c>
    </row>
    <row r="5" spans="1:3" x14ac:dyDescent="0.25">
      <c r="A5" t="s">
        <v>511</v>
      </c>
      <c r="B5">
        <v>297</v>
      </c>
      <c r="C5">
        <v>264</v>
      </c>
    </row>
    <row r="6" spans="1:3" x14ac:dyDescent="0.25">
      <c r="A6" t="s">
        <v>512</v>
      </c>
      <c r="B6">
        <v>0.39233817701453105</v>
      </c>
      <c r="C6">
        <v>0.33759590792838873</v>
      </c>
    </row>
    <row r="7" spans="1:3" x14ac:dyDescent="0.25">
      <c r="A7" t="s">
        <v>513</v>
      </c>
      <c r="B7">
        <v>4975653</v>
      </c>
      <c r="C7">
        <v>5129254</v>
      </c>
    </row>
    <row r="8" spans="1:3" x14ac:dyDescent="0.25">
      <c r="A8" t="s">
        <v>499</v>
      </c>
      <c r="B8">
        <v>59.690657688548619</v>
      </c>
      <c r="C8">
        <v>51.469472948697799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52C11-C1CB-4C74-A33B-ED3B2F184352}">
  <dimension ref="A1:H24"/>
  <sheetViews>
    <sheetView workbookViewId="0">
      <selection activeCell="A17" sqref="A17"/>
    </sheetView>
  </sheetViews>
  <sheetFormatPr defaultRowHeight="15" x14ac:dyDescent="0.25"/>
  <sheetData>
    <row r="1" spans="1:8" s="75" customFormat="1" x14ac:dyDescent="0.25">
      <c r="A1" s="75" t="s">
        <v>516</v>
      </c>
    </row>
    <row r="5" spans="1:8" x14ac:dyDescent="0.25">
      <c r="A5" s="90"/>
      <c r="B5" s="84"/>
      <c r="C5" s="84"/>
      <c r="D5" s="84"/>
      <c r="E5" s="84"/>
      <c r="F5" s="84"/>
      <c r="G5" s="84"/>
      <c r="H5" s="84"/>
    </row>
    <row r="6" spans="1:8" x14ac:dyDescent="0.25">
      <c r="A6" s="91" t="s">
        <v>515</v>
      </c>
      <c r="B6" s="91">
        <v>1990</v>
      </c>
      <c r="C6" s="91">
        <v>2010</v>
      </c>
      <c r="D6" s="91">
        <v>2015</v>
      </c>
      <c r="E6" s="91">
        <v>2019</v>
      </c>
      <c r="F6" s="91"/>
      <c r="G6" s="91" t="s">
        <v>469</v>
      </c>
      <c r="H6" s="91"/>
    </row>
    <row r="7" spans="1:8" x14ac:dyDescent="0.25">
      <c r="A7" s="91" t="s">
        <v>510</v>
      </c>
      <c r="B7" s="91">
        <v>819</v>
      </c>
      <c r="C7" s="91">
        <v>814</v>
      </c>
      <c r="D7" s="91">
        <v>755</v>
      </c>
      <c r="E7" s="91">
        <v>749</v>
      </c>
      <c r="F7" s="91"/>
      <c r="G7" s="92">
        <f>AVERAGE(C7:E7)</f>
        <v>772.66666666666663</v>
      </c>
      <c r="H7" s="92"/>
    </row>
    <row r="8" spans="1:8" x14ac:dyDescent="0.25">
      <c r="A8" s="91" t="s">
        <v>511</v>
      </c>
      <c r="B8" s="91">
        <v>248</v>
      </c>
      <c r="C8" s="91">
        <v>228</v>
      </c>
      <c r="D8" s="91">
        <v>220</v>
      </c>
      <c r="E8" s="91">
        <v>214</v>
      </c>
      <c r="F8" s="91"/>
      <c r="G8" s="92">
        <f t="shared" ref="G8:G11" si="0">AVERAGE(C8:E8)</f>
        <v>220.66666666666666</v>
      </c>
      <c r="H8" s="92"/>
    </row>
    <row r="9" spans="1:8" x14ac:dyDescent="0.25">
      <c r="A9" s="91" t="s">
        <v>512</v>
      </c>
      <c r="B9" s="93">
        <f>B8/B7</f>
        <v>0.30280830280830279</v>
      </c>
      <c r="C9" s="93">
        <f>C8/C7</f>
        <v>0.28009828009828008</v>
      </c>
      <c r="D9" s="93">
        <f t="shared" ref="D9:E9" si="1">D8/D7</f>
        <v>0.29139072847682118</v>
      </c>
      <c r="E9" s="93">
        <f t="shared" si="1"/>
        <v>0.2857142857142857</v>
      </c>
      <c r="F9" s="91"/>
      <c r="G9" s="93">
        <f t="shared" si="0"/>
        <v>0.28573443142979565</v>
      </c>
      <c r="H9" s="93"/>
    </row>
    <row r="10" spans="1:8" x14ac:dyDescent="0.25">
      <c r="A10" s="91" t="s">
        <v>513</v>
      </c>
      <c r="B10" s="94">
        <v>5135409</v>
      </c>
      <c r="C10" s="94">
        <v>5534738</v>
      </c>
      <c r="D10" s="94">
        <v>5659715</v>
      </c>
      <c r="E10" s="94">
        <v>5806081</v>
      </c>
      <c r="F10" s="91"/>
      <c r="G10" s="95">
        <f t="shared" si="0"/>
        <v>5666844.666666667</v>
      </c>
      <c r="H10" s="95"/>
    </row>
    <row r="11" spans="1:8" x14ac:dyDescent="0.25">
      <c r="A11" s="91" t="s">
        <v>499</v>
      </c>
      <c r="B11" s="96">
        <f>B8/B10*10^6</f>
        <v>48.292161344889962</v>
      </c>
      <c r="C11" s="96">
        <f t="shared" ref="C11:E11" si="2">C8/C10*10^6</f>
        <v>41.19436186500608</v>
      </c>
      <c r="D11" s="96">
        <f t="shared" si="2"/>
        <v>38.871215246704125</v>
      </c>
      <c r="E11" s="96">
        <f t="shared" si="2"/>
        <v>36.857908113924005</v>
      </c>
      <c r="F11" s="97"/>
      <c r="G11" s="98">
        <f t="shared" si="0"/>
        <v>38.974495075211401</v>
      </c>
      <c r="H11" s="98"/>
    </row>
    <row r="15" spans="1:8" x14ac:dyDescent="0.25">
      <c r="A15" s="99" t="s">
        <v>517</v>
      </c>
    </row>
    <row r="16" spans="1:8" x14ac:dyDescent="0.25">
      <c r="A16" s="99" t="s">
        <v>522</v>
      </c>
    </row>
    <row r="18" spans="1:4" x14ac:dyDescent="0.25">
      <c r="C18">
        <v>1975</v>
      </c>
      <c r="D18">
        <v>2015</v>
      </c>
    </row>
    <row r="19" spans="1:4" x14ac:dyDescent="0.25">
      <c r="A19" t="s">
        <v>518</v>
      </c>
      <c r="C19" s="100">
        <f>(52496+153221)*1000</f>
        <v>205717000</v>
      </c>
      <c r="D19" s="100">
        <f>(49546+137323)*1000</f>
        <v>186869000</v>
      </c>
    </row>
    <row r="20" spans="1:4" x14ac:dyDescent="0.25">
      <c r="A20" t="s">
        <v>499</v>
      </c>
      <c r="C20" s="101">
        <f>C19/5054410</f>
        <v>40.700497189582961</v>
      </c>
      <c r="D20" s="74">
        <f>D19/5659715</f>
        <v>33.017386917892509</v>
      </c>
    </row>
    <row r="21" spans="1:4" x14ac:dyDescent="0.25">
      <c r="A21" t="s">
        <v>519</v>
      </c>
      <c r="C21" s="79">
        <f>C23*1000/C19</f>
        <v>32.987113364476443</v>
      </c>
      <c r="D21" s="79">
        <f>D23*1000/D19</f>
        <v>47.51719118740936</v>
      </c>
    </row>
    <row r="22" spans="1:4" x14ac:dyDescent="0.25">
      <c r="C22" s="100"/>
    </row>
    <row r="23" spans="1:4" x14ac:dyDescent="0.25">
      <c r="A23" t="s">
        <v>520</v>
      </c>
      <c r="C23" s="100">
        <f>6786010000/1000</f>
        <v>6786010</v>
      </c>
      <c r="D23" s="100">
        <v>8879490</v>
      </c>
    </row>
    <row r="24" spans="1:4" x14ac:dyDescent="0.25">
      <c r="A24" t="s">
        <v>521</v>
      </c>
      <c r="C24" s="79">
        <f>C20*C21/1000</f>
        <v>1.3425919147833281</v>
      </c>
      <c r="D24" s="79">
        <f>D20*D21/1000</f>
        <v>1.568893486686167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65FFB-103A-4352-B422-239E5B15D5E6}">
  <dimension ref="A1:Q28"/>
  <sheetViews>
    <sheetView workbookViewId="0">
      <selection activeCell="P10" sqref="P10"/>
    </sheetView>
  </sheetViews>
  <sheetFormatPr defaultRowHeight="15" x14ac:dyDescent="0.25"/>
  <cols>
    <col min="4" max="5" width="17.7109375" customWidth="1"/>
    <col min="6" max="6" width="23.28515625" customWidth="1"/>
    <col min="16" max="16" width="16.42578125" bestFit="1" customWidth="1"/>
    <col min="17" max="17" width="10" bestFit="1" customWidth="1"/>
  </cols>
  <sheetData>
    <row r="1" spans="1:17" s="75" customFormat="1" x14ac:dyDescent="0.25">
      <c r="A1" s="75" t="s">
        <v>541</v>
      </c>
    </row>
    <row r="4" spans="1:17" ht="15.75" thickBot="1" x14ac:dyDescent="0.3"/>
    <row r="5" spans="1:17" ht="15" customHeight="1" x14ac:dyDescent="0.25">
      <c r="C5" s="117" t="s">
        <v>542</v>
      </c>
      <c r="D5" s="118" t="s">
        <v>543</v>
      </c>
      <c r="E5" s="118" t="s">
        <v>544</v>
      </c>
      <c r="F5" s="117" t="s">
        <v>545</v>
      </c>
      <c r="O5" t="str">
        <f>C5</f>
        <v>year</v>
      </c>
      <c r="P5" s="119" t="s">
        <v>546</v>
      </c>
      <c r="Q5" t="s">
        <v>533</v>
      </c>
    </row>
    <row r="6" spans="1:17" x14ac:dyDescent="0.25">
      <c r="C6" s="120"/>
      <c r="D6" s="121"/>
      <c r="E6" s="121"/>
      <c r="F6" s="120"/>
      <c r="O6">
        <f>C8</f>
        <v>1920</v>
      </c>
      <c r="P6">
        <f>F8</f>
        <v>80</v>
      </c>
      <c r="Q6" s="78">
        <f>0.0036*P6/4</f>
        <v>7.1999999999999995E-2</v>
      </c>
    </row>
    <row r="7" spans="1:17" ht="15.75" thickBot="1" x14ac:dyDescent="0.3">
      <c r="C7" s="122"/>
      <c r="D7" s="123" t="s">
        <v>534</v>
      </c>
      <c r="E7" s="123" t="s">
        <v>534</v>
      </c>
      <c r="F7" s="122"/>
      <c r="O7">
        <f t="shared" ref="O7:O26" si="0">C9</f>
        <v>1925</v>
      </c>
      <c r="P7">
        <f t="shared" ref="P7:P26" si="1">F9</f>
        <v>83.2</v>
      </c>
      <c r="Q7" s="78">
        <f t="shared" ref="Q7:Q26" si="2">0.0036*P7/4</f>
        <v>7.4880000000000002E-2</v>
      </c>
    </row>
    <row r="8" spans="1:17" ht="15.75" thickBot="1" x14ac:dyDescent="0.3">
      <c r="C8" s="124">
        <v>1920</v>
      </c>
      <c r="D8" s="123">
        <v>80</v>
      </c>
      <c r="E8" s="123"/>
      <c r="F8" s="123">
        <v>80</v>
      </c>
      <c r="O8">
        <f t="shared" si="0"/>
        <v>1930</v>
      </c>
      <c r="P8">
        <f t="shared" si="1"/>
        <v>1006.7</v>
      </c>
      <c r="Q8" s="78">
        <f t="shared" si="2"/>
        <v>0.90603</v>
      </c>
    </row>
    <row r="9" spans="1:17" ht="15.75" thickBot="1" x14ac:dyDescent="0.3">
      <c r="C9" s="124">
        <v>1925</v>
      </c>
      <c r="D9" s="123" t="s">
        <v>535</v>
      </c>
      <c r="E9" s="123"/>
      <c r="F9" s="123">
        <v>83.2</v>
      </c>
      <c r="O9">
        <f t="shared" si="0"/>
        <v>1935</v>
      </c>
      <c r="P9">
        <f t="shared" si="1"/>
        <v>1080</v>
      </c>
      <c r="Q9" s="78">
        <f t="shared" si="2"/>
        <v>0.97199999999999998</v>
      </c>
    </row>
    <row r="10" spans="1:17" ht="15.75" thickBot="1" x14ac:dyDescent="0.3">
      <c r="C10" s="124">
        <v>1930</v>
      </c>
      <c r="D10" s="123" t="s">
        <v>536</v>
      </c>
      <c r="E10" s="123">
        <v>900</v>
      </c>
      <c r="F10" s="125">
        <v>1006.7</v>
      </c>
      <c r="O10">
        <f t="shared" si="0"/>
        <v>1940</v>
      </c>
      <c r="P10">
        <f t="shared" si="1"/>
        <v>1100</v>
      </c>
      <c r="Q10" s="78">
        <f t="shared" si="2"/>
        <v>0.99</v>
      </c>
    </row>
    <row r="11" spans="1:17" ht="15.75" thickBot="1" x14ac:dyDescent="0.3">
      <c r="C11" s="124">
        <v>1935</v>
      </c>
      <c r="D11" s="123" t="s">
        <v>537</v>
      </c>
      <c r="E11" s="123">
        <v>900</v>
      </c>
      <c r="F11" s="123">
        <v>1080</v>
      </c>
      <c r="O11">
        <f t="shared" si="0"/>
        <v>1945</v>
      </c>
      <c r="P11">
        <f t="shared" si="1"/>
        <v>1200</v>
      </c>
      <c r="Q11" s="78">
        <f t="shared" si="2"/>
        <v>1.08</v>
      </c>
    </row>
    <row r="12" spans="1:17" ht="15.75" thickBot="1" x14ac:dyDescent="0.3">
      <c r="C12" s="124">
        <v>1940</v>
      </c>
      <c r="D12" s="123" t="s">
        <v>538</v>
      </c>
      <c r="E12" s="123">
        <v>900</v>
      </c>
      <c r="F12" s="123">
        <v>1100</v>
      </c>
      <c r="O12">
        <f t="shared" si="0"/>
        <v>1950</v>
      </c>
      <c r="P12">
        <f t="shared" si="1"/>
        <v>1300</v>
      </c>
      <c r="Q12" s="78">
        <f t="shared" si="2"/>
        <v>1.17</v>
      </c>
    </row>
    <row r="13" spans="1:17" ht="15.75" thickBot="1" x14ac:dyDescent="0.3">
      <c r="C13" s="124">
        <v>1945</v>
      </c>
      <c r="D13" s="123" t="s">
        <v>538</v>
      </c>
      <c r="E13" s="123">
        <v>900</v>
      </c>
      <c r="F13" s="123">
        <v>1200</v>
      </c>
      <c r="O13">
        <f t="shared" si="0"/>
        <v>1955</v>
      </c>
      <c r="P13">
        <f t="shared" si="1"/>
        <v>1350</v>
      </c>
      <c r="Q13" s="78">
        <f t="shared" si="2"/>
        <v>1.2149999999999999</v>
      </c>
    </row>
    <row r="14" spans="1:17" ht="15.75" thickBot="1" x14ac:dyDescent="0.3">
      <c r="C14" s="124">
        <v>1950</v>
      </c>
      <c r="D14" s="123" t="s">
        <v>539</v>
      </c>
      <c r="E14" s="123">
        <v>900</v>
      </c>
      <c r="F14" s="123">
        <v>1300</v>
      </c>
      <c r="O14">
        <f t="shared" si="0"/>
        <v>1960</v>
      </c>
      <c r="P14">
        <f t="shared" si="1"/>
        <v>1450</v>
      </c>
      <c r="Q14" s="78">
        <f t="shared" si="2"/>
        <v>1.3049999999999999</v>
      </c>
    </row>
    <row r="15" spans="1:17" ht="15.75" thickBot="1" x14ac:dyDescent="0.3">
      <c r="C15" s="124">
        <v>1955</v>
      </c>
      <c r="D15" s="123" t="s">
        <v>540</v>
      </c>
      <c r="E15" s="123">
        <v>900</v>
      </c>
      <c r="F15" s="123">
        <v>1350</v>
      </c>
      <c r="O15">
        <f t="shared" si="0"/>
        <v>1965</v>
      </c>
      <c r="P15">
        <f t="shared" si="1"/>
        <v>1460</v>
      </c>
      <c r="Q15" s="78">
        <f t="shared" si="2"/>
        <v>1.3140000000000001</v>
      </c>
    </row>
    <row r="16" spans="1:17" ht="15.75" thickBot="1" x14ac:dyDescent="0.3">
      <c r="C16" s="124">
        <v>1960</v>
      </c>
      <c r="D16" s="123"/>
      <c r="E16" s="123"/>
      <c r="F16" s="123">
        <v>1450</v>
      </c>
      <c r="O16">
        <f t="shared" si="0"/>
        <v>1970</v>
      </c>
      <c r="P16">
        <f t="shared" si="1"/>
        <v>2200</v>
      </c>
      <c r="Q16" s="78">
        <f t="shared" si="2"/>
        <v>1.98</v>
      </c>
    </row>
    <row r="17" spans="3:17" ht="15.75" thickBot="1" x14ac:dyDescent="0.3">
      <c r="C17" s="124">
        <v>1965</v>
      </c>
      <c r="D17" s="123"/>
      <c r="E17" s="123"/>
      <c r="F17" s="123">
        <v>1460</v>
      </c>
      <c r="O17">
        <f t="shared" si="0"/>
        <v>1975</v>
      </c>
      <c r="P17">
        <f t="shared" si="1"/>
        <v>2800</v>
      </c>
      <c r="Q17" s="78">
        <f t="shared" si="2"/>
        <v>2.52</v>
      </c>
    </row>
    <row r="18" spans="3:17" ht="15.75" thickBot="1" x14ac:dyDescent="0.3">
      <c r="C18" s="124">
        <v>1970</v>
      </c>
      <c r="D18" s="123"/>
      <c r="E18" s="123"/>
      <c r="F18" s="123">
        <v>2200</v>
      </c>
      <c r="O18">
        <f t="shared" si="0"/>
        <v>1980</v>
      </c>
      <c r="P18">
        <f t="shared" si="1"/>
        <v>3000</v>
      </c>
      <c r="Q18" s="78">
        <f t="shared" si="2"/>
        <v>2.6999999999999997</v>
      </c>
    </row>
    <row r="19" spans="3:17" ht="15.75" thickBot="1" x14ac:dyDescent="0.3">
      <c r="C19" s="124">
        <v>1975</v>
      </c>
      <c r="D19" s="123"/>
      <c r="E19" s="123"/>
      <c r="F19" s="123">
        <v>2800</v>
      </c>
      <c r="O19">
        <f t="shared" si="0"/>
        <v>1985</v>
      </c>
      <c r="P19">
        <f t="shared" si="1"/>
        <v>3340</v>
      </c>
      <c r="Q19" s="78">
        <f t="shared" si="2"/>
        <v>3.0059999999999998</v>
      </c>
    </row>
    <row r="20" spans="3:17" ht="15.75" thickBot="1" x14ac:dyDescent="0.3">
      <c r="C20" s="124">
        <v>1980</v>
      </c>
      <c r="D20" s="123"/>
      <c r="E20" s="123"/>
      <c r="F20" s="123">
        <v>3000</v>
      </c>
      <c r="O20">
        <f t="shared" si="0"/>
        <v>1990</v>
      </c>
      <c r="P20">
        <f t="shared" si="1"/>
        <v>3500</v>
      </c>
      <c r="Q20" s="78">
        <f t="shared" si="2"/>
        <v>3.15</v>
      </c>
    </row>
    <row r="21" spans="3:17" ht="15.75" thickBot="1" x14ac:dyDescent="0.3">
      <c r="C21" s="124">
        <v>1985</v>
      </c>
      <c r="D21" s="123"/>
      <c r="E21" s="123"/>
      <c r="F21" s="123">
        <v>3340</v>
      </c>
      <c r="O21">
        <f t="shared" si="0"/>
        <v>1995</v>
      </c>
      <c r="P21">
        <f t="shared" si="1"/>
        <v>3000</v>
      </c>
      <c r="Q21" s="78">
        <f t="shared" si="2"/>
        <v>2.6999999999999997</v>
      </c>
    </row>
    <row r="22" spans="3:17" ht="15.75" thickBot="1" x14ac:dyDescent="0.3">
      <c r="C22" s="124">
        <v>1990</v>
      </c>
      <c r="D22" s="123"/>
      <c r="E22" s="123"/>
      <c r="F22" s="123">
        <v>3500</v>
      </c>
      <c r="O22">
        <f t="shared" si="0"/>
        <v>2000</v>
      </c>
      <c r="P22">
        <f t="shared" si="1"/>
        <v>3700</v>
      </c>
      <c r="Q22" s="78">
        <f>0.0036*P22/4</f>
        <v>3.33</v>
      </c>
    </row>
    <row r="23" spans="3:17" ht="15.75" thickBot="1" x14ac:dyDescent="0.3">
      <c r="C23" s="124">
        <v>1995</v>
      </c>
      <c r="D23" s="123"/>
      <c r="E23" s="123"/>
      <c r="F23" s="123">
        <v>3000</v>
      </c>
      <c r="O23">
        <f t="shared" si="0"/>
        <v>2005</v>
      </c>
      <c r="P23">
        <f t="shared" si="1"/>
        <v>4000</v>
      </c>
      <c r="Q23" s="78">
        <f t="shared" si="2"/>
        <v>3.6</v>
      </c>
    </row>
    <row r="24" spans="3:17" ht="15.75" thickBot="1" x14ac:dyDescent="0.3">
      <c r="C24" s="124">
        <v>2000</v>
      </c>
      <c r="D24" s="123"/>
      <c r="E24" s="123"/>
      <c r="F24" s="123">
        <v>3700</v>
      </c>
      <c r="O24">
        <f t="shared" si="0"/>
        <v>2010</v>
      </c>
      <c r="P24">
        <f>F26</f>
        <v>4000</v>
      </c>
      <c r="Q24" s="78">
        <f t="shared" si="2"/>
        <v>3.6</v>
      </c>
    </row>
    <row r="25" spans="3:17" ht="15.75" thickBot="1" x14ac:dyDescent="0.3">
      <c r="C25" s="124">
        <v>2005</v>
      </c>
      <c r="D25" s="123"/>
      <c r="E25" s="123"/>
      <c r="F25" s="123">
        <v>4000</v>
      </c>
      <c r="O25">
        <f t="shared" si="0"/>
        <v>2015</v>
      </c>
      <c r="P25">
        <f t="shared" si="1"/>
        <v>4200</v>
      </c>
      <c r="Q25" s="78">
        <f t="shared" si="2"/>
        <v>3.78</v>
      </c>
    </row>
    <row r="26" spans="3:17" ht="15.75" thickBot="1" x14ac:dyDescent="0.3">
      <c r="C26" s="124">
        <v>2010</v>
      </c>
      <c r="D26" s="123"/>
      <c r="E26" s="123"/>
      <c r="F26" s="123">
        <v>4000</v>
      </c>
      <c r="O26">
        <f t="shared" si="0"/>
        <v>2020</v>
      </c>
      <c r="P26">
        <f t="shared" si="1"/>
        <v>4450</v>
      </c>
      <c r="Q26" s="78">
        <f t="shared" si="2"/>
        <v>4.0049999999999999</v>
      </c>
    </row>
    <row r="27" spans="3:17" ht="15.75" thickBot="1" x14ac:dyDescent="0.3">
      <c r="C27" s="124">
        <v>2015</v>
      </c>
      <c r="D27" s="123"/>
      <c r="E27" s="123"/>
      <c r="F27" s="123">
        <v>4200</v>
      </c>
    </row>
    <row r="28" spans="3:17" ht="15.75" thickBot="1" x14ac:dyDescent="0.3">
      <c r="C28" s="124">
        <v>2020</v>
      </c>
      <c r="D28" s="123"/>
      <c r="E28" s="123"/>
      <c r="F28" s="123">
        <v>4450</v>
      </c>
    </row>
  </sheetData>
  <mergeCells count="2">
    <mergeCell ref="C5:C7"/>
    <mergeCell ref="F5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residential energy use</vt:lpstr>
      <vt:lpstr>essentials from energistatistik</vt:lpstr>
      <vt:lpstr>energistyrelsen energistatistik</vt:lpstr>
      <vt:lpstr>dsitrict heat sources</vt:lpstr>
      <vt:lpstr>henriques &amp; sharp (2014)</vt:lpstr>
      <vt:lpstr>schipper et al (1993)</vt:lpstr>
      <vt:lpstr>energistatstik 2021</vt:lpstr>
      <vt:lpstr>thorndahl case study energy 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Bruhn</dc:creator>
  <cp:lastModifiedBy>Simon Bruhn</cp:lastModifiedBy>
  <dcterms:created xsi:type="dcterms:W3CDTF">2024-03-02T21:41:34Z</dcterms:created>
  <dcterms:modified xsi:type="dcterms:W3CDTF">2024-03-02T22:07:00Z</dcterms:modified>
</cp:coreProperties>
</file>