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桌面\github\wsb_meta\results\"/>
    </mc:Choice>
  </mc:AlternateContent>
  <xr:revisionPtr revIDLastSave="0" documentId="13_ncr:1_{424B09A3-A232-4305-A88E-23CE6EBEF700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gurobi结果" sheetId="1" r:id="rId1"/>
    <sheet name="比较" sheetId="3" r:id="rId2"/>
    <sheet name="gurobi分析" sheetId="5" r:id="rId3"/>
    <sheet name="Sheet3" sheetId="4" r:id="rId4"/>
    <sheet name="元启发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9" i="3" l="1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68" i="3"/>
  <c r="M27" i="5"/>
  <c r="L4" i="5"/>
  <c r="L5" i="5"/>
  <c r="L6" i="5"/>
  <c r="L7" i="5"/>
  <c r="L8" i="5"/>
  <c r="M8" i="5" s="1"/>
  <c r="L9" i="5"/>
  <c r="L10" i="5"/>
  <c r="L11" i="5"/>
  <c r="L12" i="5"/>
  <c r="L13" i="5"/>
  <c r="L14" i="5"/>
  <c r="L15" i="5"/>
  <c r="L16" i="5"/>
  <c r="M14" i="5" s="1"/>
  <c r="L17" i="5"/>
  <c r="L18" i="5"/>
  <c r="L19" i="5"/>
  <c r="M17" i="5" s="1"/>
  <c r="L20" i="5"/>
  <c r="M20" i="5" s="1"/>
  <c r="L21" i="5"/>
  <c r="L22" i="5"/>
  <c r="L23" i="5"/>
  <c r="L24" i="5"/>
  <c r="M24" i="5" s="1"/>
  <c r="L25" i="5"/>
  <c r="L26" i="5"/>
  <c r="L27" i="5"/>
  <c r="L3" i="5"/>
  <c r="M6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3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H4" i="2"/>
  <c r="H5" i="2"/>
  <c r="H6" i="2"/>
  <c r="H7" i="2"/>
  <c r="H3" i="2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38" i="3"/>
  <c r="R36" i="3"/>
  <c r="R37" i="3"/>
  <c r="R35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7" i="3"/>
  <c r="R5" i="3"/>
  <c r="R6" i="3"/>
  <c r="R4" i="3"/>
  <c r="H44" i="3"/>
  <c r="H42" i="3"/>
  <c r="H43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41" i="3"/>
  <c r="H39" i="3"/>
  <c r="H40" i="3"/>
  <c r="H38" i="3"/>
  <c r="H36" i="3"/>
  <c r="H37" i="3"/>
  <c r="H35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7" i="3"/>
  <c r="H5" i="3"/>
  <c r="H6" i="3"/>
  <c r="H4" i="3"/>
  <c r="F41" i="3"/>
  <c r="F40" i="3"/>
  <c r="F39" i="3"/>
  <c r="F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38" i="3"/>
  <c r="P36" i="3"/>
  <c r="P37" i="3"/>
  <c r="P35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36" i="3"/>
  <c r="F37" i="3"/>
  <c r="F35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7" i="3"/>
  <c r="P5" i="3"/>
  <c r="P6" i="3"/>
  <c r="P4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7" i="3"/>
  <c r="F5" i="3"/>
  <c r="F6" i="3"/>
  <c r="F4" i="3"/>
  <c r="M3" i="5" l="1"/>
</calcChain>
</file>

<file path=xl/sharedStrings.xml><?xml version="1.0" encoding="utf-8"?>
<sst xmlns="http://schemas.openxmlformats.org/spreadsheetml/2006/main" count="492" uniqueCount="85">
  <si>
    <t>30n20b8</t>
    <phoneticPr fontId="1" type="noConversion"/>
  </si>
  <si>
    <t>Cuts</t>
    <phoneticPr fontId="1" type="noConversion"/>
  </si>
  <si>
    <t>origin</t>
    <phoneticPr fontId="1" type="noConversion"/>
  </si>
  <si>
    <t>BranchDir</t>
    <phoneticPr fontId="1" type="noConversion"/>
  </si>
  <si>
    <t>int</t>
    <phoneticPr fontId="1" type="noConversion"/>
  </si>
  <si>
    <t>Heuristics</t>
  </si>
  <si>
    <t>VarBranch</t>
    <phoneticPr fontId="1" type="noConversion"/>
  </si>
  <si>
    <t>CutPasses</t>
    <phoneticPr fontId="1" type="noConversion"/>
  </si>
  <si>
    <t>GomoryPasses</t>
    <phoneticPr fontId="1" type="noConversion"/>
  </si>
  <si>
    <t>MIPFocus</t>
    <phoneticPr fontId="1" type="noConversion"/>
  </si>
  <si>
    <t>s100</t>
    <phoneticPr fontId="1" type="noConversion"/>
  </si>
  <si>
    <t>MpsFileName</t>
    <phoneticPr fontId="1" type="noConversion"/>
  </si>
  <si>
    <t>MIPGap</t>
    <phoneticPr fontId="1" type="noConversion"/>
  </si>
  <si>
    <t>Method</t>
    <phoneticPr fontId="1" type="noConversion"/>
  </si>
  <si>
    <t>ORIGIN</t>
    <phoneticPr fontId="1" type="noConversion"/>
  </si>
  <si>
    <t>Parameter</t>
    <phoneticPr fontId="1" type="noConversion"/>
  </si>
  <si>
    <t>SimplexIterations</t>
    <phoneticPr fontId="1" type="noConversion"/>
  </si>
  <si>
    <t>TimeInSeconds</t>
    <phoneticPr fontId="1" type="noConversion"/>
  </si>
  <si>
    <t>BestObjective</t>
    <phoneticPr fontId="1" type="noConversion"/>
  </si>
  <si>
    <t>BestBound</t>
    <phoneticPr fontId="1" type="noConversion"/>
  </si>
  <si>
    <t>Gap</t>
    <phoneticPr fontId="1" type="noConversion"/>
  </si>
  <si>
    <t>(Hard&amp;Binary)</t>
    <phoneticPr fontId="1" type="noConversion"/>
  </si>
  <si>
    <t>Remark</t>
    <phoneticPr fontId="1" type="noConversion"/>
  </si>
  <si>
    <t>Nodes</t>
    <phoneticPr fontId="1" type="noConversion"/>
  </si>
  <si>
    <t>Gap:0.01%</t>
    <phoneticPr fontId="1" type="noConversion"/>
  </si>
  <si>
    <t>PrimalSimplex</t>
    <phoneticPr fontId="1" type="noConversion"/>
  </si>
  <si>
    <t>DualSimplex</t>
    <phoneticPr fontId="1" type="noConversion"/>
  </si>
  <si>
    <t>Barrier</t>
    <phoneticPr fontId="1" type="noConversion"/>
  </si>
  <si>
    <t>DownBranchFirst</t>
    <phoneticPr fontId="1" type="noConversion"/>
  </si>
  <si>
    <t>UpBranchFirst</t>
    <phoneticPr fontId="1" type="noConversion"/>
  </si>
  <si>
    <t>Value</t>
    <phoneticPr fontId="1" type="noConversion"/>
  </si>
  <si>
    <t>HeuristicTimePercent</t>
    <phoneticPr fontId="1" type="noConversion"/>
  </si>
  <si>
    <t>fhnw-binpack4-4</t>
  </si>
  <si>
    <t>(Hard&amp;Infeasible)</t>
    <phoneticPr fontId="1" type="noConversion"/>
  </si>
  <si>
    <t>FocusOnBound</t>
    <phoneticPr fontId="1" type="noConversion"/>
  </si>
  <si>
    <t>Optimality</t>
    <phoneticPr fontId="1" type="noConversion"/>
  </si>
  <si>
    <t>QuicklyFeasibleSolutions</t>
    <phoneticPr fontId="1" type="noConversion"/>
  </si>
  <si>
    <t>StrongBranching</t>
    <phoneticPr fontId="1" type="noConversion"/>
  </si>
  <si>
    <t>MaximumInfeasibilityBranching</t>
    <phoneticPr fontId="1" type="noConversion"/>
  </si>
  <si>
    <t>PseudoShadowPriceBranching</t>
    <phoneticPr fontId="1" type="noConversion"/>
  </si>
  <si>
    <t>ShutOffCuts</t>
    <phoneticPr fontId="1" type="noConversion"/>
  </si>
  <si>
    <t>ModerateCut</t>
    <phoneticPr fontId="1" type="noConversion"/>
  </si>
  <si>
    <t>AggressiveCut</t>
    <phoneticPr fontId="1" type="noConversion"/>
  </si>
  <si>
    <t>VeryAggressiveCut</t>
    <phoneticPr fontId="1" type="noConversion"/>
  </si>
  <si>
    <t>RelativeMipOptimalityGap</t>
    <phoneticPr fontId="1" type="noConversion"/>
  </si>
  <si>
    <t>RootGomoryCutPassLimit</t>
    <phoneticPr fontId="1" type="noConversion"/>
  </si>
  <si>
    <t>RootCuttingPlanePassLimit</t>
    <phoneticPr fontId="1" type="noConversion"/>
  </si>
  <si>
    <t>Gap:1%</t>
    <phoneticPr fontId="1" type="noConversion"/>
  </si>
  <si>
    <t>gurobi</t>
    <phoneticPr fontId="1" type="noConversion"/>
  </si>
  <si>
    <t>[4.333333333333333 6.333333333333334]</t>
    <phoneticPr fontId="1" type="noConversion"/>
  </si>
  <si>
    <t>(Hard&amp;NoBinary)</t>
    <phoneticPr fontId="1" type="noConversion"/>
  </si>
  <si>
    <t>Easy&amp;Binary)</t>
    <phoneticPr fontId="1" type="noConversion"/>
  </si>
  <si>
    <t>(Easy&amp;Complex)</t>
    <phoneticPr fontId="1" type="noConversion"/>
  </si>
  <si>
    <t>gen-ip054</t>
    <phoneticPr fontId="1" type="noConversion"/>
  </si>
  <si>
    <t>(Easy&amp;Simple)</t>
    <phoneticPr fontId="1" type="noConversion"/>
  </si>
  <si>
    <t>p0201</t>
    <phoneticPr fontId="1" type="noConversion"/>
  </si>
  <si>
    <t>比较</t>
    <phoneticPr fontId="1" type="noConversion"/>
  </si>
  <si>
    <t>ModelName</t>
  </si>
  <si>
    <t>Algorithm</t>
  </si>
  <si>
    <t>Parameter</t>
  </si>
  <si>
    <t>Best_obj</t>
  </si>
  <si>
    <t>Variable</t>
  </si>
  <si>
    <t>Time</t>
  </si>
  <si>
    <t>origin_obj</t>
  </si>
  <si>
    <t>eq</t>
  </si>
  <si>
    <t>ueq</t>
  </si>
  <si>
    <t>eq_number</t>
  </si>
  <si>
    <t>ueq_number</t>
  </si>
  <si>
    <t>PyomoExample.mps</t>
  </si>
  <si>
    <t>ea</t>
  </si>
  <si>
    <t>non</t>
  </si>
  <si>
    <t>[5.81951793 5.64812497]</t>
  </si>
  <si>
    <t>pso</t>
  </si>
  <si>
    <t>[4.31861605 6.25735864]</t>
  </si>
  <si>
    <t>woa</t>
  </si>
  <si>
    <t>[4.31709759 6.25813199]</t>
  </si>
  <si>
    <t>mfo</t>
  </si>
  <si>
    <t>[4.31861604 6.25735865]</t>
  </si>
  <si>
    <t>non</t>
    <phoneticPr fontId="1" type="noConversion"/>
  </si>
  <si>
    <t xml:space="preserve"> ？</t>
    <phoneticPr fontId="1" type="noConversion"/>
  </si>
  <si>
    <t>正优化个数</t>
    <phoneticPr fontId="1" type="noConversion"/>
  </si>
  <si>
    <t>mean</t>
    <phoneticPr fontId="1" type="noConversion"/>
  </si>
  <si>
    <t>Standard</t>
    <phoneticPr fontId="1" type="noConversion"/>
  </si>
  <si>
    <t>值</t>
    <phoneticPr fontId="1" type="noConversion"/>
  </si>
  <si>
    <t>traininstance2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</si>
</sst>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0" borderId="0" xfId="0" applyBorder="1"/>
    <xf numFmtId="11" fontId="0" fillId="0" borderId="0" xfId="0" applyNumberFormat="1" applyBorder="1"/>
    <xf numFmtId="10" fontId="0" fillId="0" borderId="0" xfId="0" applyNumberFormat="1" applyBorder="1"/>
    <xf numFmtId="10" fontId="0" fillId="0" borderId="5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11" fontId="0" fillId="0" borderId="7" xfId="0" applyNumberFormat="1" applyBorder="1"/>
    <xf numFmtId="10" fontId="0" fillId="0" borderId="7" xfId="0" applyNumberFormat="1" applyBorder="1"/>
    <xf numFmtId="0" fontId="0" fillId="3" borderId="0" xfId="0" applyFill="1" applyBorder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176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12" xfId="0" applyBorder="1"/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0"/>
  <sheetViews>
    <sheetView topLeftCell="G62" zoomScale="115" zoomScaleNormal="115" workbookViewId="0">
      <selection activeCell="M66" sqref="M66:O90"/>
    </sheetView>
  </sheetViews>
  <sheetFormatPr defaultRowHeight="14" x14ac:dyDescent="0.3"/>
  <cols>
    <col min="1" max="1" width="11.33203125" customWidth="1"/>
    <col min="2" max="2" width="10.58203125" customWidth="1"/>
    <col min="4" max="4" width="10.58203125" customWidth="1"/>
    <col min="6" max="10" width="10.58203125" customWidth="1"/>
    <col min="18" max="19" width="9.33203125" bestFit="1" customWidth="1"/>
    <col min="20" max="20" width="11.58203125" customWidth="1"/>
  </cols>
  <sheetData>
    <row r="1" spans="1:22" ht="14.5" thickBot="1" x14ac:dyDescent="0.35">
      <c r="A1" t="s">
        <v>11</v>
      </c>
      <c r="B1" s="15" t="s">
        <v>0</v>
      </c>
      <c r="C1" s="16" t="s">
        <v>54</v>
      </c>
      <c r="D1" s="16"/>
      <c r="F1" s="16"/>
      <c r="G1" s="16"/>
      <c r="H1" s="16"/>
      <c r="I1" s="16"/>
      <c r="J1" s="16"/>
      <c r="K1" s="17"/>
      <c r="M1" s="15" t="s">
        <v>53</v>
      </c>
      <c r="N1" s="16" t="s">
        <v>52</v>
      </c>
      <c r="O1" s="16"/>
      <c r="P1" s="16"/>
      <c r="Q1" s="16"/>
      <c r="R1" s="16"/>
      <c r="S1" s="16"/>
      <c r="T1" s="16"/>
      <c r="U1" s="16"/>
      <c r="V1" s="17"/>
    </row>
    <row r="2" spans="1:22" x14ac:dyDescent="0.3">
      <c r="B2" s="2" t="s">
        <v>15</v>
      </c>
      <c r="C2" s="3" t="s">
        <v>30</v>
      </c>
      <c r="D2" s="3"/>
      <c r="E2" s="3" t="s">
        <v>23</v>
      </c>
      <c r="F2" s="3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4" t="s">
        <v>22</v>
      </c>
      <c r="M2" s="2" t="s">
        <v>15</v>
      </c>
      <c r="N2" s="3" t="s">
        <v>4</v>
      </c>
      <c r="O2" s="3"/>
      <c r="P2" s="3" t="s">
        <v>23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4" t="s">
        <v>22</v>
      </c>
    </row>
    <row r="3" spans="1:22" x14ac:dyDescent="0.3">
      <c r="B3" s="5" t="s">
        <v>14</v>
      </c>
      <c r="C3" s="6"/>
      <c r="D3" s="6"/>
      <c r="E3" s="22">
        <v>141</v>
      </c>
      <c r="F3" s="22">
        <v>7272</v>
      </c>
      <c r="G3" s="22">
        <v>1.9551029205322199</v>
      </c>
      <c r="H3" s="22">
        <v>302</v>
      </c>
      <c r="I3" s="22">
        <v>302</v>
      </c>
      <c r="J3" s="22">
        <v>0</v>
      </c>
      <c r="K3" s="9"/>
      <c r="M3" s="5" t="s">
        <v>2</v>
      </c>
      <c r="N3" s="6">
        <v>1E-4</v>
      </c>
      <c r="O3" s="6"/>
      <c r="P3" s="22">
        <v>21236266</v>
      </c>
      <c r="Q3" s="22">
        <v>61700737</v>
      </c>
      <c r="R3" s="22">
        <v>531.49358367919899</v>
      </c>
      <c r="S3" s="22">
        <v>6840.9656417919996</v>
      </c>
      <c r="T3" s="22">
        <v>6840.3077407283699</v>
      </c>
      <c r="U3" s="23">
        <v>9.6170789048143402E-5</v>
      </c>
      <c r="V3" s="11"/>
    </row>
    <row r="4" spans="1:22" x14ac:dyDescent="0.3">
      <c r="B4" s="10" t="s">
        <v>12</v>
      </c>
      <c r="C4" s="6">
        <v>1E-3</v>
      </c>
      <c r="D4" s="6" t="s">
        <v>44</v>
      </c>
      <c r="E4" s="22">
        <v>141</v>
      </c>
      <c r="F4" s="22">
        <v>7272</v>
      </c>
      <c r="G4" s="22">
        <v>1.9662494659423799</v>
      </c>
      <c r="H4" s="22">
        <v>302</v>
      </c>
      <c r="I4" s="22">
        <v>302</v>
      </c>
      <c r="J4" s="22">
        <v>0</v>
      </c>
      <c r="K4" s="9"/>
      <c r="M4" s="10" t="s">
        <v>12</v>
      </c>
      <c r="N4" s="6">
        <v>1E-3</v>
      </c>
      <c r="O4" s="6" t="s">
        <v>44</v>
      </c>
      <c r="P4" s="22">
        <v>20828159</v>
      </c>
      <c r="Q4" s="22">
        <v>60920058</v>
      </c>
      <c r="R4" s="22">
        <v>526.88524246215798</v>
      </c>
      <c r="S4" s="22">
        <v>6840.9656417919996</v>
      </c>
      <c r="T4" s="22">
        <v>6834.1261685815698</v>
      </c>
      <c r="U4" s="22">
        <v>9.9978183907900001E-4</v>
      </c>
      <c r="V4" s="11"/>
    </row>
    <row r="5" spans="1:22" x14ac:dyDescent="0.3">
      <c r="B5" s="10"/>
      <c r="C5" s="6">
        <v>0.01</v>
      </c>
      <c r="D5" s="6"/>
      <c r="E5" s="22">
        <v>141</v>
      </c>
      <c r="F5" s="22">
        <v>7272</v>
      </c>
      <c r="G5" s="22">
        <v>1.9419822692871</v>
      </c>
      <c r="H5" s="22">
        <v>302</v>
      </c>
      <c r="I5" s="22">
        <v>302</v>
      </c>
      <c r="J5" s="22">
        <v>0</v>
      </c>
      <c r="K5" s="9"/>
      <c r="M5" s="10"/>
      <c r="N5" s="6">
        <v>0.01</v>
      </c>
      <c r="O5" s="6"/>
      <c r="P5" s="22">
        <v>148182</v>
      </c>
      <c r="Q5" s="22">
        <v>591439</v>
      </c>
      <c r="R5" s="22">
        <v>5.3150863647460902</v>
      </c>
      <c r="S5" s="22">
        <v>6840.9656417919996</v>
      </c>
      <c r="T5" s="22">
        <v>6785.1546008669302</v>
      </c>
      <c r="U5" s="22">
        <v>8.1583571453878595E-3</v>
      </c>
      <c r="V5" s="11"/>
    </row>
    <row r="6" spans="1:22" x14ac:dyDescent="0.3">
      <c r="B6" s="5" t="s">
        <v>13</v>
      </c>
      <c r="C6" s="6">
        <v>0</v>
      </c>
      <c r="D6" s="6" t="s">
        <v>25</v>
      </c>
      <c r="E6" s="22">
        <v>282</v>
      </c>
      <c r="F6" s="22">
        <v>10212</v>
      </c>
      <c r="G6" s="22">
        <v>2.3409519195556601</v>
      </c>
      <c r="H6" s="22">
        <v>302</v>
      </c>
      <c r="I6" s="22">
        <v>302</v>
      </c>
      <c r="J6" s="22">
        <v>0</v>
      </c>
      <c r="K6" s="9"/>
      <c r="M6" s="5" t="s">
        <v>13</v>
      </c>
      <c r="N6" s="6">
        <v>0</v>
      </c>
      <c r="O6" s="6" t="s">
        <v>25</v>
      </c>
      <c r="P6" s="22">
        <v>22326</v>
      </c>
      <c r="Q6" s="22">
        <v>88616</v>
      </c>
      <c r="R6" s="22">
        <v>1.75490951538085</v>
      </c>
      <c r="S6" s="22">
        <v>6840.9656417919996</v>
      </c>
      <c r="T6" s="22">
        <v>6778.8281176914197</v>
      </c>
      <c r="U6" s="22">
        <v>9.0831510278271896E-3</v>
      </c>
      <c r="V6" s="11">
        <v>0.01</v>
      </c>
    </row>
    <row r="7" spans="1:22" x14ac:dyDescent="0.3">
      <c r="B7" s="10"/>
      <c r="C7" s="6">
        <v>1</v>
      </c>
      <c r="D7" s="6" t="s">
        <v>26</v>
      </c>
      <c r="E7" s="22">
        <v>141</v>
      </c>
      <c r="F7" s="22">
        <v>7272</v>
      </c>
      <c r="G7" s="22">
        <v>1.96868896484375</v>
      </c>
      <c r="H7" s="22">
        <v>302</v>
      </c>
      <c r="I7" s="22">
        <v>302</v>
      </c>
      <c r="J7" s="22">
        <v>0</v>
      </c>
      <c r="K7" s="9"/>
      <c r="M7" s="10"/>
      <c r="N7" s="6">
        <v>1</v>
      </c>
      <c r="O7" s="6" t="s">
        <v>26</v>
      </c>
      <c r="P7" s="22">
        <v>148182</v>
      </c>
      <c r="Q7" s="22">
        <v>591439</v>
      </c>
      <c r="R7" s="22">
        <v>5.2352867126464799</v>
      </c>
      <c r="S7" s="22">
        <v>6840.9656417919996</v>
      </c>
      <c r="T7" s="22">
        <v>6785.1546008669302</v>
      </c>
      <c r="U7" s="22">
        <v>8.1583571453878595E-3</v>
      </c>
      <c r="V7" s="11"/>
    </row>
    <row r="8" spans="1:22" x14ac:dyDescent="0.3">
      <c r="B8" s="10"/>
      <c r="C8" s="6">
        <v>2</v>
      </c>
      <c r="D8" s="6" t="s">
        <v>27</v>
      </c>
      <c r="E8" s="22">
        <v>139</v>
      </c>
      <c r="F8" s="22">
        <v>10722</v>
      </c>
      <c r="G8" s="22">
        <v>2.2026786804199201</v>
      </c>
      <c r="H8" s="22">
        <v>302</v>
      </c>
      <c r="I8" s="22">
        <v>302</v>
      </c>
      <c r="J8" s="22">
        <v>0</v>
      </c>
      <c r="K8" s="9"/>
      <c r="M8" s="10"/>
      <c r="N8" s="6">
        <v>2</v>
      </c>
      <c r="O8" s="6" t="s">
        <v>27</v>
      </c>
      <c r="P8" s="22">
        <v>157055</v>
      </c>
      <c r="Q8" s="22">
        <v>609690</v>
      </c>
      <c r="R8" s="22">
        <v>5.4947586059570304</v>
      </c>
      <c r="S8" s="22">
        <v>6840.9656417919996</v>
      </c>
      <c r="T8" s="22">
        <v>6786.4162262883201</v>
      </c>
      <c r="U8" s="22">
        <v>7.9739350202887894E-3</v>
      </c>
      <c r="V8" s="11"/>
    </row>
    <row r="9" spans="1:22" x14ac:dyDescent="0.3">
      <c r="B9" s="5" t="s">
        <v>3</v>
      </c>
      <c r="C9" s="6">
        <v>-1</v>
      </c>
      <c r="D9" s="6" t="s">
        <v>28</v>
      </c>
      <c r="E9" s="22">
        <v>130</v>
      </c>
      <c r="F9" s="22">
        <v>6759</v>
      </c>
      <c r="G9" s="22">
        <v>1.96570396423339</v>
      </c>
      <c r="H9" s="22">
        <v>302</v>
      </c>
      <c r="I9" s="22">
        <v>302</v>
      </c>
      <c r="J9" s="22">
        <v>0</v>
      </c>
      <c r="K9" s="9"/>
      <c r="M9" s="5" t="s">
        <v>3</v>
      </c>
      <c r="N9" s="6">
        <v>-1</v>
      </c>
      <c r="O9" s="6" t="s">
        <v>28</v>
      </c>
      <c r="P9" s="22">
        <v>115865</v>
      </c>
      <c r="Q9" s="22">
        <v>464479</v>
      </c>
      <c r="R9" s="22">
        <v>4.3404388427734304</v>
      </c>
      <c r="S9" s="22">
        <v>6840.9656417919996</v>
      </c>
      <c r="T9" s="22">
        <v>6783.5995347512098</v>
      </c>
      <c r="U9" s="22">
        <v>8.3856739011128906E-3</v>
      </c>
      <c r="V9" s="11"/>
    </row>
    <row r="10" spans="1:22" x14ac:dyDescent="0.3">
      <c r="B10" s="10"/>
      <c r="C10" s="6">
        <v>1</v>
      </c>
      <c r="D10" s="6" t="s">
        <v>29</v>
      </c>
      <c r="E10" s="22">
        <v>68</v>
      </c>
      <c r="F10" s="22">
        <v>7445</v>
      </c>
      <c r="G10" s="22">
        <v>2.2179298400878902</v>
      </c>
      <c r="H10" s="22">
        <v>302</v>
      </c>
      <c r="I10" s="22">
        <v>302</v>
      </c>
      <c r="J10" s="22">
        <v>0</v>
      </c>
      <c r="K10" s="9"/>
      <c r="M10" s="10"/>
      <c r="N10" s="6">
        <v>1</v>
      </c>
      <c r="O10" s="6" t="s">
        <v>29</v>
      </c>
      <c r="P10" s="22">
        <v>169526</v>
      </c>
      <c r="Q10" s="22">
        <v>720718</v>
      </c>
      <c r="R10" s="22">
        <v>5.7099437713623002</v>
      </c>
      <c r="S10" s="22">
        <v>6854.5136744849997</v>
      </c>
      <c r="T10" s="22">
        <v>6786.2422390041602</v>
      </c>
      <c r="U10" s="22">
        <v>9.9600699222421908E-3</v>
      </c>
      <c r="V10" s="11"/>
    </row>
    <row r="11" spans="1:22" x14ac:dyDescent="0.3">
      <c r="B11" s="5" t="s">
        <v>5</v>
      </c>
      <c r="C11" s="6">
        <v>0</v>
      </c>
      <c r="D11" s="18" t="s">
        <v>31</v>
      </c>
      <c r="E11" s="22">
        <v>1279</v>
      </c>
      <c r="F11" s="22">
        <v>34083</v>
      </c>
      <c r="G11" s="22">
        <v>7.1525077819824201</v>
      </c>
      <c r="H11" s="22">
        <v>302</v>
      </c>
      <c r="I11" s="22">
        <v>302</v>
      </c>
      <c r="J11" s="22">
        <v>0</v>
      </c>
      <c r="K11" s="11"/>
      <c r="M11" s="5" t="s">
        <v>5</v>
      </c>
      <c r="N11" s="6">
        <v>0</v>
      </c>
      <c r="O11" s="18" t="s">
        <v>31</v>
      </c>
      <c r="P11" s="22">
        <v>202785</v>
      </c>
      <c r="Q11" s="22">
        <v>784919</v>
      </c>
      <c r="R11" s="22">
        <v>5.9588527679443297</v>
      </c>
      <c r="S11" s="22">
        <v>6840.9656417919996</v>
      </c>
      <c r="T11" s="22">
        <v>6786.7797048637303</v>
      </c>
      <c r="U11" s="22">
        <v>7.9208023787227192E-3</v>
      </c>
      <c r="V11" s="11"/>
    </row>
    <row r="12" spans="1:22" x14ac:dyDescent="0.3">
      <c r="B12" s="10"/>
      <c r="C12" s="6">
        <v>0.1</v>
      </c>
      <c r="D12" s="6"/>
      <c r="E12" s="22">
        <v>141</v>
      </c>
      <c r="F12" s="22">
        <v>7272</v>
      </c>
      <c r="G12" s="22">
        <v>2.6828441619872998</v>
      </c>
      <c r="H12" s="22">
        <v>302</v>
      </c>
      <c r="I12" s="22">
        <v>302</v>
      </c>
      <c r="J12" s="22">
        <v>0</v>
      </c>
      <c r="K12" s="11"/>
      <c r="M12" s="10"/>
      <c r="N12" s="6">
        <v>0.1</v>
      </c>
      <c r="O12" s="6"/>
      <c r="P12" s="22">
        <v>186452</v>
      </c>
      <c r="Q12" s="22">
        <v>741361</v>
      </c>
      <c r="R12" s="22">
        <v>6.6835899353027299</v>
      </c>
      <c r="S12" s="22">
        <v>6840.9656417919996</v>
      </c>
      <c r="T12" s="22">
        <v>6786.5613204376396</v>
      </c>
      <c r="U12" s="22">
        <v>7.9527254196391506E-3</v>
      </c>
      <c r="V12" s="11"/>
    </row>
    <row r="13" spans="1:22" x14ac:dyDescent="0.3">
      <c r="B13" s="10"/>
      <c r="C13" s="6">
        <v>0.3</v>
      </c>
      <c r="D13" s="6"/>
      <c r="E13" s="22">
        <v>142</v>
      </c>
      <c r="F13" s="22">
        <v>7286</v>
      </c>
      <c r="G13" s="22">
        <v>1.9475784301757799</v>
      </c>
      <c r="H13" s="22">
        <v>302</v>
      </c>
      <c r="I13" s="22">
        <v>302</v>
      </c>
      <c r="J13" s="22">
        <v>0</v>
      </c>
      <c r="K13" s="11"/>
      <c r="M13" s="10"/>
      <c r="N13" s="6">
        <v>0.3</v>
      </c>
      <c r="O13" s="6"/>
      <c r="P13" s="22">
        <v>337784</v>
      </c>
      <c r="Q13" s="22">
        <v>1281486</v>
      </c>
      <c r="R13" s="22">
        <v>14.034944534301699</v>
      </c>
      <c r="S13" s="22">
        <v>6857.363731894</v>
      </c>
      <c r="T13" s="22">
        <v>6788.8144535024303</v>
      </c>
      <c r="U13" s="22">
        <v>9.9964477708456602E-3</v>
      </c>
      <c r="V13" s="11"/>
    </row>
    <row r="14" spans="1:22" x14ac:dyDescent="0.3">
      <c r="B14" s="10"/>
      <c r="C14" s="6">
        <v>0.5</v>
      </c>
      <c r="D14" s="6"/>
      <c r="E14" s="22">
        <v>36</v>
      </c>
      <c r="F14" s="22">
        <v>5977</v>
      </c>
      <c r="G14" s="22">
        <v>1.92067718505859</v>
      </c>
      <c r="H14" s="22">
        <v>302</v>
      </c>
      <c r="I14" s="22">
        <v>302</v>
      </c>
      <c r="J14" s="22">
        <v>0</v>
      </c>
      <c r="K14" s="11"/>
      <c r="M14" s="10"/>
      <c r="N14" s="6">
        <v>0.5</v>
      </c>
      <c r="O14" s="6"/>
      <c r="P14" s="22">
        <v>78133</v>
      </c>
      <c r="Q14" s="22">
        <v>307141</v>
      </c>
      <c r="R14" s="22">
        <v>7.4233264923095703</v>
      </c>
      <c r="S14" s="22">
        <v>6850.7440238290001</v>
      </c>
      <c r="T14" s="22">
        <v>6782.6953155256897</v>
      </c>
      <c r="U14" s="22">
        <v>9.9330391073746607E-3</v>
      </c>
      <c r="V14" s="11"/>
    </row>
    <row r="15" spans="1:22" x14ac:dyDescent="0.3">
      <c r="B15" s="10"/>
      <c r="C15" s="6">
        <v>0.7</v>
      </c>
      <c r="D15" s="6"/>
      <c r="E15" s="22">
        <v>156</v>
      </c>
      <c r="F15" s="22">
        <v>7864</v>
      </c>
      <c r="G15" s="22">
        <v>2.1092262268066402</v>
      </c>
      <c r="H15" s="22">
        <v>302</v>
      </c>
      <c r="I15" s="22">
        <v>302</v>
      </c>
      <c r="J15" s="22">
        <v>0</v>
      </c>
      <c r="K15" s="11"/>
      <c r="M15" s="10"/>
      <c r="N15" s="6">
        <v>0.7</v>
      </c>
      <c r="O15" s="6"/>
      <c r="P15" s="22">
        <v>14757</v>
      </c>
      <c r="Q15" s="22">
        <v>58668</v>
      </c>
      <c r="R15" s="22">
        <v>2.31716537475585</v>
      </c>
      <c r="S15" s="22">
        <v>6840.9656417919996</v>
      </c>
      <c r="T15" s="22">
        <v>6778.5305088556697</v>
      </c>
      <c r="U15" s="22">
        <v>9.1266549498367905E-3</v>
      </c>
      <c r="V15" s="11"/>
    </row>
    <row r="16" spans="1:22" x14ac:dyDescent="0.3">
      <c r="B16" s="10"/>
      <c r="C16" s="6">
        <v>1</v>
      </c>
      <c r="D16" s="6"/>
      <c r="E16" s="22">
        <v>156</v>
      </c>
      <c r="F16" s="22">
        <v>7864</v>
      </c>
      <c r="G16" s="22">
        <v>2.27335357666015</v>
      </c>
      <c r="H16" s="22">
        <v>302</v>
      </c>
      <c r="I16" s="22">
        <v>302</v>
      </c>
      <c r="J16" s="22">
        <v>0</v>
      </c>
      <c r="K16" s="11"/>
      <c r="M16" s="10"/>
      <c r="N16" s="6">
        <v>1</v>
      </c>
      <c r="O16" s="6"/>
      <c r="P16" s="22">
        <v>24821</v>
      </c>
      <c r="Q16" s="22">
        <v>98917</v>
      </c>
      <c r="R16" s="22">
        <v>15.849290847778301</v>
      </c>
      <c r="S16" s="22">
        <v>6840.9656417919996</v>
      </c>
      <c r="T16" s="22">
        <v>6779.2082616695197</v>
      </c>
      <c r="U16" s="22">
        <v>9.0275822678000297E-3</v>
      </c>
      <c r="V16" s="11"/>
    </row>
    <row r="17" spans="2:22" x14ac:dyDescent="0.3">
      <c r="B17" s="5" t="s">
        <v>9</v>
      </c>
      <c r="C17" s="6">
        <v>1</v>
      </c>
      <c r="D17" s="6" t="s">
        <v>36</v>
      </c>
      <c r="E17" s="22">
        <v>73</v>
      </c>
      <c r="F17" s="22">
        <v>8610</v>
      </c>
      <c r="G17" s="22">
        <v>2.3785133361816402</v>
      </c>
      <c r="H17" s="22">
        <v>302</v>
      </c>
      <c r="I17" s="22">
        <v>302</v>
      </c>
      <c r="J17" s="22">
        <v>0</v>
      </c>
      <c r="K17" s="11"/>
      <c r="M17" s="5" t="s">
        <v>9</v>
      </c>
      <c r="N17" s="6">
        <v>1</v>
      </c>
      <c r="O17" s="6" t="s">
        <v>36</v>
      </c>
      <c r="P17" s="22">
        <v>9654</v>
      </c>
      <c r="Q17" s="22">
        <v>38862</v>
      </c>
      <c r="R17" s="22">
        <v>3.9665718078613201</v>
      </c>
      <c r="S17" s="22">
        <v>6840.9656417919996</v>
      </c>
      <c r="T17" s="22">
        <v>6775.3296643521498</v>
      </c>
      <c r="U17" s="22">
        <v>9.5945486173574408E-3</v>
      </c>
      <c r="V17" s="11"/>
    </row>
    <row r="18" spans="2:22" x14ac:dyDescent="0.3">
      <c r="B18" s="10"/>
      <c r="C18" s="6">
        <v>2</v>
      </c>
      <c r="D18" s="6" t="s">
        <v>35</v>
      </c>
      <c r="E18" s="22">
        <v>413</v>
      </c>
      <c r="F18" s="22">
        <v>9998</v>
      </c>
      <c r="G18" s="22">
        <v>4.5834636688232404</v>
      </c>
      <c r="H18" s="22">
        <v>302</v>
      </c>
      <c r="I18" s="22">
        <v>302</v>
      </c>
      <c r="J18" s="22">
        <v>0</v>
      </c>
      <c r="K18" s="11"/>
      <c r="M18" s="10"/>
      <c r="N18" s="6">
        <v>2</v>
      </c>
      <c r="O18" s="6" t="s">
        <v>35</v>
      </c>
      <c r="P18" s="22">
        <v>106845</v>
      </c>
      <c r="Q18" s="22">
        <v>440160</v>
      </c>
      <c r="R18" s="22">
        <v>3.77364158630371</v>
      </c>
      <c r="S18" s="22">
        <v>6840.9656417919996</v>
      </c>
      <c r="T18" s="22">
        <v>6784.2101014139398</v>
      </c>
      <c r="U18" s="22">
        <v>8.2964223692819604E-3</v>
      </c>
      <c r="V18" s="11"/>
    </row>
    <row r="19" spans="2:22" x14ac:dyDescent="0.3">
      <c r="B19" s="10"/>
      <c r="C19" s="6">
        <v>3</v>
      </c>
      <c r="D19" s="6" t="s">
        <v>34</v>
      </c>
      <c r="E19" s="22">
        <v>39</v>
      </c>
      <c r="F19" s="22">
        <v>19639</v>
      </c>
      <c r="G19" s="22">
        <v>9.4991302490234304</v>
      </c>
      <c r="H19" s="22">
        <v>302</v>
      </c>
      <c r="I19" s="22">
        <v>302</v>
      </c>
      <c r="J19" s="22">
        <v>0</v>
      </c>
      <c r="K19" s="11"/>
      <c r="M19" s="10"/>
      <c r="N19" s="6">
        <v>3</v>
      </c>
      <c r="O19" s="6" t="s">
        <v>34</v>
      </c>
      <c r="P19" s="22">
        <v>75733</v>
      </c>
      <c r="Q19" s="22">
        <v>315581</v>
      </c>
      <c r="R19" s="22">
        <v>5.43204498291015</v>
      </c>
      <c r="S19" s="22">
        <v>6857.8707457840001</v>
      </c>
      <c r="T19" s="22">
        <v>6789.3324911768404</v>
      </c>
      <c r="U19" s="22">
        <v>9.9941012520967792E-3</v>
      </c>
      <c r="V19" s="11"/>
    </row>
    <row r="20" spans="2:22" x14ac:dyDescent="0.3">
      <c r="B20" s="5" t="s">
        <v>6</v>
      </c>
      <c r="C20" s="6">
        <v>1</v>
      </c>
      <c r="D20" s="18" t="s">
        <v>39</v>
      </c>
      <c r="E20" s="22">
        <v>141</v>
      </c>
      <c r="F20" s="22">
        <v>7272</v>
      </c>
      <c r="G20" s="22">
        <v>2.6027202606201101</v>
      </c>
      <c r="H20" s="22">
        <v>302</v>
      </c>
      <c r="I20" s="22">
        <v>302</v>
      </c>
      <c r="J20" s="22">
        <v>0</v>
      </c>
      <c r="K20" s="11"/>
      <c r="M20" s="5" t="s">
        <v>6</v>
      </c>
      <c r="N20" s="6">
        <v>1</v>
      </c>
      <c r="O20" s="18" t="s">
        <v>39</v>
      </c>
      <c r="P20" s="22">
        <v>205662</v>
      </c>
      <c r="Q20" s="22">
        <v>790614</v>
      </c>
      <c r="R20" s="22">
        <v>6.7085819244384703</v>
      </c>
      <c r="S20" s="22">
        <v>6840.9656417919996</v>
      </c>
      <c r="T20" s="22">
        <v>6784.1722470242803</v>
      </c>
      <c r="U20" s="22">
        <v>8.3019558555828994E-3</v>
      </c>
      <c r="V20" s="11"/>
    </row>
    <row r="21" spans="2:22" x14ac:dyDescent="0.3">
      <c r="B21" s="10"/>
      <c r="C21" s="6">
        <v>2</v>
      </c>
      <c r="D21" s="6" t="s">
        <v>38</v>
      </c>
      <c r="E21" s="22">
        <v>174</v>
      </c>
      <c r="F21" s="22">
        <v>11889</v>
      </c>
      <c r="G21" s="22">
        <v>3.0326900482177699</v>
      </c>
      <c r="H21" s="22">
        <v>302</v>
      </c>
      <c r="I21" s="22">
        <v>302</v>
      </c>
      <c r="J21" s="22">
        <v>0</v>
      </c>
      <c r="K21" s="11"/>
      <c r="M21" s="10"/>
      <c r="N21" s="6">
        <v>2</v>
      </c>
      <c r="O21" s="6" t="s">
        <v>38</v>
      </c>
      <c r="P21" s="22">
        <v>183627</v>
      </c>
      <c r="Q21" s="22">
        <v>819366</v>
      </c>
      <c r="R21" s="22">
        <v>6.90651130676269</v>
      </c>
      <c r="S21" s="22">
        <v>6852.3509910820003</v>
      </c>
      <c r="T21" s="22">
        <v>6783.8508794969002</v>
      </c>
      <c r="U21" s="22">
        <v>9.9965853579668598E-3</v>
      </c>
      <c r="V21" s="11"/>
    </row>
    <row r="22" spans="2:22" x14ac:dyDescent="0.3">
      <c r="B22" s="10"/>
      <c r="C22" s="6">
        <v>3</v>
      </c>
      <c r="D22" s="6" t="s">
        <v>37</v>
      </c>
      <c r="E22" s="22">
        <v>62</v>
      </c>
      <c r="F22" s="22">
        <v>6346</v>
      </c>
      <c r="G22" s="22">
        <v>3.4864616394042902</v>
      </c>
      <c r="H22" s="22">
        <v>302</v>
      </c>
      <c r="I22" s="22">
        <v>302</v>
      </c>
      <c r="J22" s="22">
        <v>0</v>
      </c>
      <c r="K22" s="11"/>
      <c r="M22" s="10"/>
      <c r="N22" s="6">
        <v>3</v>
      </c>
      <c r="O22" s="6" t="s">
        <v>37</v>
      </c>
      <c r="P22" s="22">
        <v>51011</v>
      </c>
      <c r="Q22" s="22">
        <v>191792</v>
      </c>
      <c r="R22" s="22">
        <v>11.667797088623001</v>
      </c>
      <c r="S22" s="22">
        <v>6854.5136744849997</v>
      </c>
      <c r="T22" s="22">
        <v>6786.0046491324101</v>
      </c>
      <c r="U22" s="22">
        <v>9.9947317353240202E-3</v>
      </c>
      <c r="V22" s="11"/>
    </row>
    <row r="23" spans="2:22" x14ac:dyDescent="0.3">
      <c r="B23" s="10" t="s">
        <v>1</v>
      </c>
      <c r="C23" s="6">
        <v>0</v>
      </c>
      <c r="D23" s="6" t="s">
        <v>40</v>
      </c>
      <c r="E23" s="22">
        <v>442</v>
      </c>
      <c r="F23" s="22">
        <v>6745</v>
      </c>
      <c r="G23" s="22">
        <v>3.3721637725829998</v>
      </c>
      <c r="H23" s="22">
        <v>302</v>
      </c>
      <c r="I23" s="22">
        <v>302</v>
      </c>
      <c r="J23" s="22">
        <v>0</v>
      </c>
      <c r="K23" s="11"/>
      <c r="M23" s="10" t="s">
        <v>1</v>
      </c>
      <c r="N23" s="6">
        <v>0</v>
      </c>
      <c r="O23" s="6" t="s">
        <v>40</v>
      </c>
      <c r="P23" s="22">
        <v>60685</v>
      </c>
      <c r="Q23" s="22">
        <v>235898</v>
      </c>
      <c r="R23" s="22">
        <v>1.8683280944824201</v>
      </c>
      <c r="S23" s="22">
        <v>6847.2512716760002</v>
      </c>
      <c r="T23" s="22">
        <v>6782.3081744323499</v>
      </c>
      <c r="U23" s="22">
        <v>9.4845500284594896E-3</v>
      </c>
      <c r="V23" s="11"/>
    </row>
    <row r="24" spans="2:22" x14ac:dyDescent="0.3">
      <c r="B24" s="10"/>
      <c r="C24" s="6">
        <v>1</v>
      </c>
      <c r="D24" s="6" t="s">
        <v>41</v>
      </c>
      <c r="E24" s="22">
        <v>551</v>
      </c>
      <c r="F24" s="22">
        <v>9406</v>
      </c>
      <c r="G24" s="22">
        <v>3.01089096069335</v>
      </c>
      <c r="H24" s="22">
        <v>302</v>
      </c>
      <c r="I24" s="22">
        <v>302</v>
      </c>
      <c r="J24" s="22">
        <v>0</v>
      </c>
      <c r="K24" s="11"/>
      <c r="M24" s="10"/>
      <c r="N24" s="6">
        <v>1</v>
      </c>
      <c r="O24" s="6" t="s">
        <v>41</v>
      </c>
      <c r="P24" s="22">
        <v>90788</v>
      </c>
      <c r="Q24" s="22">
        <v>361534</v>
      </c>
      <c r="R24" s="22">
        <v>2.8069877624511701</v>
      </c>
      <c r="S24" s="22">
        <v>6852.7327433700002</v>
      </c>
      <c r="T24" s="22">
        <v>6784.2243233541703</v>
      </c>
      <c r="U24" s="22">
        <v>9.9972408937312705E-3</v>
      </c>
      <c r="V24" s="11"/>
    </row>
    <row r="25" spans="2:22" x14ac:dyDescent="0.3">
      <c r="B25" s="10"/>
      <c r="C25" s="6">
        <v>2</v>
      </c>
      <c r="D25" s="6" t="s">
        <v>42</v>
      </c>
      <c r="E25" s="22">
        <v>264</v>
      </c>
      <c r="F25" s="22">
        <v>13241</v>
      </c>
      <c r="G25" s="22">
        <v>4.6541099548339799</v>
      </c>
      <c r="H25" s="22">
        <v>302</v>
      </c>
      <c r="I25" s="22">
        <v>302</v>
      </c>
      <c r="J25" s="22">
        <v>0</v>
      </c>
      <c r="K25" s="11"/>
      <c r="M25" s="10"/>
      <c r="N25" s="6">
        <v>2</v>
      </c>
      <c r="O25" s="6" t="s">
        <v>42</v>
      </c>
      <c r="P25" s="22">
        <v>119818</v>
      </c>
      <c r="Q25" s="22">
        <v>486122</v>
      </c>
      <c r="R25" s="22">
        <v>4.2804584503173801</v>
      </c>
      <c r="S25" s="22">
        <v>6853.0770984250003</v>
      </c>
      <c r="T25" s="22">
        <v>6784.5666007409</v>
      </c>
      <c r="U25" s="22">
        <v>9.9970417230298095E-3</v>
      </c>
      <c r="V25" s="11"/>
    </row>
    <row r="26" spans="2:22" x14ac:dyDescent="0.3">
      <c r="B26" s="10"/>
      <c r="C26" s="6">
        <v>3</v>
      </c>
      <c r="D26" s="6" t="s">
        <v>43</v>
      </c>
      <c r="E26" s="22">
        <v>1</v>
      </c>
      <c r="F26" s="22">
        <v>7444</v>
      </c>
      <c r="G26" s="22">
        <v>8.2769546508788991</v>
      </c>
      <c r="H26" s="22">
        <v>302</v>
      </c>
      <c r="I26" s="22">
        <v>302</v>
      </c>
      <c r="J26" s="22">
        <v>0</v>
      </c>
      <c r="K26" s="11"/>
      <c r="M26" s="10"/>
      <c r="N26" s="6">
        <v>3</v>
      </c>
      <c r="O26" s="6" t="s">
        <v>43</v>
      </c>
      <c r="P26" s="22">
        <v>63590</v>
      </c>
      <c r="Q26" s="22">
        <v>265970</v>
      </c>
      <c r="R26" s="22">
        <v>4.10152244567871</v>
      </c>
      <c r="S26" s="22">
        <v>6850.7440238290001</v>
      </c>
      <c r="T26" s="22">
        <v>6782.9205643530404</v>
      </c>
      <c r="U26" s="22">
        <v>9.9001596381422408E-3</v>
      </c>
      <c r="V26" s="11"/>
    </row>
    <row r="27" spans="2:22" x14ac:dyDescent="0.3">
      <c r="B27" s="10" t="s">
        <v>7</v>
      </c>
      <c r="C27" s="6">
        <v>1</v>
      </c>
      <c r="D27" s="18" t="s">
        <v>46</v>
      </c>
      <c r="E27" s="22">
        <v>298</v>
      </c>
      <c r="F27" s="22">
        <v>6377</v>
      </c>
      <c r="G27" s="22">
        <v>2.39869880676269</v>
      </c>
      <c r="H27" s="22">
        <v>302</v>
      </c>
      <c r="I27" s="22">
        <v>302</v>
      </c>
      <c r="J27" s="22">
        <v>0</v>
      </c>
      <c r="K27" s="11"/>
      <c r="M27" s="10" t="s">
        <v>7</v>
      </c>
      <c r="N27" s="6">
        <v>1</v>
      </c>
      <c r="O27" s="18" t="s">
        <v>46</v>
      </c>
      <c r="P27" s="22">
        <v>65806</v>
      </c>
      <c r="Q27" s="22">
        <v>261422</v>
      </c>
      <c r="R27" s="22">
        <v>2.1112384796142498</v>
      </c>
      <c r="S27" s="22">
        <v>6851.1255001979998</v>
      </c>
      <c r="T27" s="22">
        <v>6782.6625560919802</v>
      </c>
      <c r="U27" s="22">
        <v>9.9929484730702095E-3</v>
      </c>
      <c r="V27" s="11"/>
    </row>
    <row r="28" spans="2:22" x14ac:dyDescent="0.3">
      <c r="B28" s="10"/>
      <c r="C28" s="6">
        <v>3</v>
      </c>
      <c r="D28" s="6"/>
      <c r="E28" s="22">
        <v>141</v>
      </c>
      <c r="F28" s="22">
        <v>7272</v>
      </c>
      <c r="G28" s="22">
        <v>2.75940513610839</v>
      </c>
      <c r="H28" s="22">
        <v>302</v>
      </c>
      <c r="I28" s="22">
        <v>302</v>
      </c>
      <c r="J28" s="22">
        <v>0</v>
      </c>
      <c r="K28" s="11"/>
      <c r="M28" s="10"/>
      <c r="N28" s="6">
        <v>3</v>
      </c>
      <c r="O28" s="6"/>
      <c r="P28" s="22">
        <v>134005</v>
      </c>
      <c r="Q28" s="22">
        <v>532686</v>
      </c>
      <c r="R28" s="22">
        <v>3.8336181640625</v>
      </c>
      <c r="S28" s="22">
        <v>6854.5136744849997</v>
      </c>
      <c r="T28" s="22">
        <v>6786.0118671887503</v>
      </c>
      <c r="U28" s="22">
        <v>9.9936786983487805E-3</v>
      </c>
      <c r="V28" s="11"/>
    </row>
    <row r="29" spans="2:22" x14ac:dyDescent="0.3">
      <c r="B29" s="10"/>
      <c r="C29" s="6">
        <v>5</v>
      </c>
      <c r="D29" s="6"/>
      <c r="E29" s="22">
        <v>165</v>
      </c>
      <c r="F29" s="22">
        <v>10400</v>
      </c>
      <c r="G29" s="22">
        <v>3.3616523742675701</v>
      </c>
      <c r="H29" s="22">
        <v>302</v>
      </c>
      <c r="I29" s="22">
        <v>302</v>
      </c>
      <c r="J29" s="22">
        <v>0</v>
      </c>
      <c r="K29" s="11"/>
      <c r="M29" s="10"/>
      <c r="N29" s="6">
        <v>5</v>
      </c>
      <c r="O29" s="6"/>
      <c r="P29" s="22">
        <v>113913</v>
      </c>
      <c r="Q29" s="22">
        <v>444323</v>
      </c>
      <c r="R29" s="22">
        <v>3.33679771423339</v>
      </c>
      <c r="S29" s="22">
        <v>6840.9656417919996</v>
      </c>
      <c r="T29" s="22">
        <v>6785.4419440661904</v>
      </c>
      <c r="U29" s="22">
        <v>8.1163538355758201E-3</v>
      </c>
      <c r="V29" s="11"/>
    </row>
    <row r="30" spans="2:22" ht="14.5" thickBot="1" x14ac:dyDescent="0.35">
      <c r="B30" s="12" t="s">
        <v>8</v>
      </c>
      <c r="C30" s="13">
        <v>0</v>
      </c>
      <c r="D30" s="13" t="s">
        <v>45</v>
      </c>
      <c r="E30" s="22">
        <v>141</v>
      </c>
      <c r="F30" s="22">
        <v>7272</v>
      </c>
      <c r="G30" s="22">
        <v>2.82856941223144</v>
      </c>
      <c r="H30" s="22">
        <v>302</v>
      </c>
      <c r="I30" s="22">
        <v>302</v>
      </c>
      <c r="J30" s="22">
        <v>0</v>
      </c>
      <c r="K30" s="14"/>
      <c r="M30" s="12" t="s">
        <v>8</v>
      </c>
      <c r="N30" s="13">
        <v>0</v>
      </c>
      <c r="O30" s="13" t="s">
        <v>45</v>
      </c>
      <c r="P30" s="22">
        <v>144135</v>
      </c>
      <c r="Q30" s="22">
        <v>559700</v>
      </c>
      <c r="R30" s="22">
        <v>4.4483966827392498</v>
      </c>
      <c r="S30" s="22">
        <v>6853.2529851709996</v>
      </c>
      <c r="T30" s="22">
        <v>6785.0694329561802</v>
      </c>
      <c r="U30" s="22">
        <v>9.9490785415839895E-3</v>
      </c>
      <c r="V30" s="14"/>
    </row>
    <row r="31" spans="2:22" ht="14.5" thickBot="1" x14ac:dyDescent="0.35">
      <c r="B31" s="15" t="s">
        <v>10</v>
      </c>
      <c r="C31" s="16" t="s">
        <v>21</v>
      </c>
      <c r="D31" s="16"/>
      <c r="E31" s="16"/>
      <c r="F31" s="16"/>
      <c r="G31" s="16"/>
      <c r="H31" s="16"/>
      <c r="I31" s="16"/>
      <c r="J31" s="16"/>
      <c r="K31" s="17"/>
      <c r="M31" s="15" t="s">
        <v>55</v>
      </c>
      <c r="N31" s="16" t="s">
        <v>51</v>
      </c>
      <c r="O31" s="16"/>
      <c r="P31" s="16"/>
      <c r="Q31" s="16"/>
      <c r="R31" s="16"/>
      <c r="S31" s="16"/>
      <c r="T31" s="16"/>
      <c r="U31" s="16"/>
      <c r="V31" s="17"/>
    </row>
    <row r="32" spans="2:22" x14ac:dyDescent="0.3">
      <c r="B32" s="2" t="s">
        <v>15</v>
      </c>
      <c r="C32" s="3" t="s">
        <v>4</v>
      </c>
      <c r="D32" s="3"/>
      <c r="E32" s="3" t="s">
        <v>23</v>
      </c>
      <c r="F32" s="3" t="s">
        <v>16</v>
      </c>
      <c r="G32" s="3" t="s">
        <v>17</v>
      </c>
      <c r="H32" s="3" t="s">
        <v>18</v>
      </c>
      <c r="I32" s="3" t="s">
        <v>19</v>
      </c>
      <c r="J32" s="3" t="s">
        <v>20</v>
      </c>
      <c r="K32" s="4" t="s">
        <v>22</v>
      </c>
      <c r="M32" s="2" t="s">
        <v>15</v>
      </c>
      <c r="N32" s="3" t="s">
        <v>4</v>
      </c>
      <c r="O32" s="3"/>
      <c r="P32" s="3" t="s">
        <v>23</v>
      </c>
      <c r="Q32" s="3" t="s">
        <v>16</v>
      </c>
      <c r="R32" s="3" t="s">
        <v>17</v>
      </c>
      <c r="S32" s="3" t="s">
        <v>18</v>
      </c>
      <c r="T32" s="3" t="s">
        <v>19</v>
      </c>
      <c r="U32" s="3" t="s">
        <v>20</v>
      </c>
      <c r="V32" s="4" t="s">
        <v>22</v>
      </c>
    </row>
    <row r="33" spans="2:22" x14ac:dyDescent="0.3">
      <c r="B33" s="5" t="s">
        <v>2</v>
      </c>
      <c r="C33" s="6">
        <v>1E-4</v>
      </c>
      <c r="D33" s="6"/>
      <c r="E33" s="6">
        <v>501</v>
      </c>
      <c r="F33" s="6">
        <v>10650233</v>
      </c>
      <c r="G33" s="6">
        <v>7533.32</v>
      </c>
      <c r="H33" s="7">
        <v>-0.16972352705829999</v>
      </c>
      <c r="I33" s="7">
        <v>-0.16972352705829999</v>
      </c>
      <c r="J33" s="8">
        <v>0</v>
      </c>
      <c r="K33" s="11"/>
      <c r="M33" s="5" t="s">
        <v>2</v>
      </c>
      <c r="N33" s="6">
        <v>1E-4</v>
      </c>
      <c r="O33" s="6"/>
      <c r="P33" s="22">
        <v>1</v>
      </c>
      <c r="Q33" s="22">
        <v>1024</v>
      </c>
      <c r="R33" s="22">
        <v>0.19348335266113201</v>
      </c>
      <c r="S33" s="22">
        <v>7615</v>
      </c>
      <c r="T33" s="22">
        <v>7615</v>
      </c>
      <c r="U33" s="22">
        <v>0</v>
      </c>
      <c r="V33" s="11"/>
    </row>
    <row r="34" spans="2:22" x14ac:dyDescent="0.3">
      <c r="B34" s="10" t="s">
        <v>12</v>
      </c>
      <c r="C34" s="6">
        <v>1E-3</v>
      </c>
      <c r="D34" s="6" t="s">
        <v>44</v>
      </c>
      <c r="E34" s="6">
        <v>501</v>
      </c>
      <c r="F34" s="6">
        <v>10650233</v>
      </c>
      <c r="G34" s="6">
        <v>7486.17</v>
      </c>
      <c r="H34" s="7">
        <v>-0.16972352705829999</v>
      </c>
      <c r="I34" s="7">
        <v>-0.16972352705829999</v>
      </c>
      <c r="J34" s="8">
        <v>0</v>
      </c>
      <c r="K34" s="11"/>
      <c r="M34" s="10" t="s">
        <v>12</v>
      </c>
      <c r="N34" s="6">
        <v>1E-3</v>
      </c>
      <c r="O34" s="6" t="s">
        <v>44</v>
      </c>
      <c r="P34" s="22">
        <v>1</v>
      </c>
      <c r="Q34" s="22">
        <v>1024</v>
      </c>
      <c r="R34" s="22">
        <v>0.189971923828125</v>
      </c>
      <c r="S34" s="22">
        <v>7615</v>
      </c>
      <c r="T34" s="22">
        <v>7615</v>
      </c>
      <c r="U34" s="22">
        <v>0</v>
      </c>
      <c r="V34" s="11"/>
    </row>
    <row r="35" spans="2:22" x14ac:dyDescent="0.3">
      <c r="B35" s="10"/>
      <c r="C35" s="21">
        <v>0.01</v>
      </c>
      <c r="D35" s="6"/>
      <c r="E35" s="6">
        <v>1</v>
      </c>
      <c r="F35" s="6">
        <v>168519</v>
      </c>
      <c r="G35" s="21">
        <v>724</v>
      </c>
      <c r="H35" s="7">
        <v>-0.16945890076369999</v>
      </c>
      <c r="I35" s="7">
        <v>-0.17049182833759999</v>
      </c>
      <c r="J35" s="8">
        <v>6.0949999999999997E-3</v>
      </c>
      <c r="K35" s="11"/>
      <c r="M35" s="10"/>
      <c r="N35" s="6">
        <v>0.01</v>
      </c>
      <c r="O35" s="6"/>
      <c r="P35" s="22">
        <v>1</v>
      </c>
      <c r="Q35" s="22">
        <v>741</v>
      </c>
      <c r="R35" s="22">
        <v>0.121013641357421</v>
      </c>
      <c r="S35" s="22">
        <v>7615</v>
      </c>
      <c r="T35" s="22">
        <v>7540</v>
      </c>
      <c r="U35" s="22">
        <v>9.8489822718319103E-3</v>
      </c>
      <c r="V35" s="11"/>
    </row>
    <row r="36" spans="2:22" x14ac:dyDescent="0.3">
      <c r="B36" s="5" t="s">
        <v>13</v>
      </c>
      <c r="C36" s="21">
        <v>0</v>
      </c>
      <c r="D36" s="6" t="s">
        <v>25</v>
      </c>
      <c r="E36" s="6">
        <v>2242</v>
      </c>
      <c r="F36" s="6">
        <v>2776125</v>
      </c>
      <c r="G36" s="6">
        <v>11323.5</v>
      </c>
      <c r="H36" s="7">
        <v>-0.16972352705829999</v>
      </c>
      <c r="I36" s="7">
        <v>-0.16972352705829999</v>
      </c>
      <c r="J36" s="8">
        <v>0</v>
      </c>
      <c r="K36" s="11" t="s">
        <v>47</v>
      </c>
      <c r="M36" s="5" t="s">
        <v>13</v>
      </c>
      <c r="N36" s="6">
        <v>0</v>
      </c>
      <c r="O36" s="6" t="s">
        <v>25</v>
      </c>
      <c r="P36" s="22">
        <v>1</v>
      </c>
      <c r="Q36" s="22">
        <v>1359</v>
      </c>
      <c r="R36" s="22">
        <v>0.22237205505370999</v>
      </c>
      <c r="S36" s="22">
        <v>7615</v>
      </c>
      <c r="T36" s="22">
        <v>7615</v>
      </c>
      <c r="U36" s="22">
        <v>0</v>
      </c>
      <c r="V36" s="11">
        <v>1E-4</v>
      </c>
    </row>
    <row r="37" spans="2:22" x14ac:dyDescent="0.3">
      <c r="B37" s="10"/>
      <c r="C37" s="6">
        <v>1</v>
      </c>
      <c r="D37" s="6" t="s">
        <v>26</v>
      </c>
      <c r="E37" s="6">
        <v>81757</v>
      </c>
      <c r="F37" s="6">
        <v>300521150</v>
      </c>
      <c r="G37" s="6">
        <v>61461.04</v>
      </c>
      <c r="H37" s="7">
        <v>-0.16972352705829999</v>
      </c>
      <c r="I37" s="7">
        <v>-0.1697342078529</v>
      </c>
      <c r="J37" s="8">
        <v>6.3E-5</v>
      </c>
      <c r="K37" s="11" t="s">
        <v>24</v>
      </c>
      <c r="M37" s="10"/>
      <c r="N37" s="6">
        <v>1</v>
      </c>
      <c r="O37" s="6" t="s">
        <v>26</v>
      </c>
      <c r="P37" s="22">
        <v>1</v>
      </c>
      <c r="Q37" s="22">
        <v>1024</v>
      </c>
      <c r="R37" s="22">
        <v>0.20779037475585899</v>
      </c>
      <c r="S37" s="22">
        <v>7615</v>
      </c>
      <c r="T37" s="22">
        <v>7615</v>
      </c>
      <c r="U37" s="22">
        <v>0</v>
      </c>
      <c r="V37" s="11"/>
    </row>
    <row r="38" spans="2:22" x14ac:dyDescent="0.3">
      <c r="B38" s="10"/>
      <c r="C38" s="6">
        <v>2</v>
      </c>
      <c r="D38" s="6" t="s">
        <v>27</v>
      </c>
      <c r="E38" s="6">
        <v>111174</v>
      </c>
      <c r="F38" s="6">
        <v>448336066</v>
      </c>
      <c r="G38" s="6">
        <v>51867.94</v>
      </c>
      <c r="H38" s="7">
        <v>-0.16972352705829999</v>
      </c>
      <c r="I38" s="7">
        <v>-0.16973786651959999</v>
      </c>
      <c r="J38" s="8">
        <v>8.3999999999999995E-5</v>
      </c>
      <c r="K38" s="11" t="s">
        <v>24</v>
      </c>
      <c r="M38" s="10"/>
      <c r="N38" s="6">
        <v>2</v>
      </c>
      <c r="O38" s="6" t="s">
        <v>27</v>
      </c>
      <c r="P38" s="22">
        <v>1</v>
      </c>
      <c r="Q38" s="22">
        <v>974</v>
      </c>
      <c r="R38" s="22">
        <v>0.29638290405273399</v>
      </c>
      <c r="S38" s="22">
        <v>7615</v>
      </c>
      <c r="T38" s="22">
        <v>7615</v>
      </c>
      <c r="U38" s="22">
        <v>0</v>
      </c>
      <c r="V38" s="11"/>
    </row>
    <row r="39" spans="2:22" x14ac:dyDescent="0.3">
      <c r="B39" s="5" t="s">
        <v>3</v>
      </c>
      <c r="C39" s="6">
        <v>-1</v>
      </c>
      <c r="D39" s="6" t="s">
        <v>28</v>
      </c>
      <c r="E39" s="6">
        <v>1</v>
      </c>
      <c r="F39" s="6">
        <v>168519</v>
      </c>
      <c r="G39" s="6">
        <v>727.05</v>
      </c>
      <c r="H39" s="7">
        <v>-0.16945890076369999</v>
      </c>
      <c r="I39" s="7">
        <v>-0.17049182833759999</v>
      </c>
      <c r="J39" s="8">
        <v>6.0949999999999997E-3</v>
      </c>
      <c r="K39" s="11" t="s">
        <v>24</v>
      </c>
      <c r="M39" s="5" t="s">
        <v>3</v>
      </c>
      <c r="N39" s="6">
        <v>-1</v>
      </c>
      <c r="O39" s="6" t="s">
        <v>28</v>
      </c>
      <c r="P39" s="22">
        <v>1</v>
      </c>
      <c r="Q39" s="22">
        <v>1011</v>
      </c>
      <c r="R39" s="22">
        <v>0.21539115905761699</v>
      </c>
      <c r="S39" s="22">
        <v>7615</v>
      </c>
      <c r="T39" s="22">
        <v>7615</v>
      </c>
      <c r="U39" s="22">
        <v>0</v>
      </c>
      <c r="V39" s="11"/>
    </row>
    <row r="40" spans="2:22" x14ac:dyDescent="0.3">
      <c r="B40" s="10"/>
      <c r="C40" s="6">
        <v>1</v>
      </c>
      <c r="D40" s="6" t="s">
        <v>29</v>
      </c>
      <c r="E40" s="6">
        <v>1</v>
      </c>
      <c r="F40" s="6">
        <v>168519</v>
      </c>
      <c r="G40" s="6">
        <v>727.9</v>
      </c>
      <c r="H40" s="7">
        <v>-0.16945890076369999</v>
      </c>
      <c r="I40" s="7">
        <v>-0.17049182833759999</v>
      </c>
      <c r="J40" s="8">
        <v>6.0949999999999997E-3</v>
      </c>
      <c r="K40" s="11" t="s">
        <v>24</v>
      </c>
      <c r="M40" s="10"/>
      <c r="N40" s="6">
        <v>1</v>
      </c>
      <c r="O40" s="6" t="s">
        <v>29</v>
      </c>
      <c r="P40" s="22">
        <v>1</v>
      </c>
      <c r="Q40" s="22">
        <v>1107</v>
      </c>
      <c r="R40" s="22">
        <v>0.20943832397460899</v>
      </c>
      <c r="S40" s="22">
        <v>7615</v>
      </c>
      <c r="T40" s="22">
        <v>7615</v>
      </c>
      <c r="U40" s="22">
        <v>0</v>
      </c>
      <c r="V40" s="11"/>
    </row>
    <row r="41" spans="2:22" x14ac:dyDescent="0.3">
      <c r="B41" s="5" t="s">
        <v>5</v>
      </c>
      <c r="C41" s="6">
        <v>0</v>
      </c>
      <c r="D41" s="18" t="s">
        <v>31</v>
      </c>
      <c r="E41" s="6">
        <v>294</v>
      </c>
      <c r="F41" s="6">
        <v>6887844</v>
      </c>
      <c r="G41" s="6">
        <v>17194.36</v>
      </c>
      <c r="H41" s="7">
        <v>-0.1694881740684</v>
      </c>
      <c r="I41" s="7">
        <v>-0.17027687309699999</v>
      </c>
      <c r="J41" s="8">
        <v>4.653E-3</v>
      </c>
      <c r="K41" s="11" t="s">
        <v>24</v>
      </c>
      <c r="M41" s="5" t="s">
        <v>5</v>
      </c>
      <c r="N41" s="6">
        <v>0</v>
      </c>
      <c r="O41" s="18" t="s">
        <v>31</v>
      </c>
      <c r="P41" s="22">
        <v>1</v>
      </c>
      <c r="Q41" s="22">
        <v>1056</v>
      </c>
      <c r="R41" s="22">
        <v>0.17852210998535101</v>
      </c>
      <c r="S41" s="22">
        <v>7615</v>
      </c>
      <c r="T41" s="22">
        <v>7615</v>
      </c>
      <c r="U41" s="22">
        <v>0</v>
      </c>
      <c r="V41" s="11"/>
    </row>
    <row r="42" spans="2:22" x14ac:dyDescent="0.3">
      <c r="B42" s="10"/>
      <c r="C42" s="21">
        <v>0.1</v>
      </c>
      <c r="D42" s="6"/>
      <c r="E42" s="6">
        <v>1</v>
      </c>
      <c r="F42" s="18">
        <v>168519</v>
      </c>
      <c r="G42" s="6">
        <v>778.08</v>
      </c>
      <c r="H42" s="7">
        <v>-0.16945890076369999</v>
      </c>
      <c r="I42" s="7">
        <v>-0.17049182833759999</v>
      </c>
      <c r="J42" s="8">
        <v>6.0949999999999997E-3</v>
      </c>
      <c r="K42" s="11" t="s">
        <v>24</v>
      </c>
      <c r="M42" s="10"/>
      <c r="N42" s="6">
        <v>0.1</v>
      </c>
      <c r="O42" s="6"/>
      <c r="P42" s="22">
        <v>1</v>
      </c>
      <c r="Q42" s="22">
        <v>1024</v>
      </c>
      <c r="R42" s="22">
        <v>0.20145988464355399</v>
      </c>
      <c r="S42" s="22">
        <v>7615</v>
      </c>
      <c r="T42" s="22">
        <v>7615</v>
      </c>
      <c r="U42" s="22">
        <v>0</v>
      </c>
      <c r="V42" s="11"/>
    </row>
    <row r="43" spans="2:22" x14ac:dyDescent="0.3">
      <c r="B43" s="10"/>
      <c r="C43" s="6">
        <v>0.3</v>
      </c>
      <c r="D43" s="6"/>
      <c r="E43" s="6">
        <v>1</v>
      </c>
      <c r="F43" s="6">
        <v>168519</v>
      </c>
      <c r="G43" s="6">
        <v>989.27</v>
      </c>
      <c r="H43" s="7">
        <v>-0.16945890076369999</v>
      </c>
      <c r="I43" s="7">
        <v>-0.17049182833759999</v>
      </c>
      <c r="J43" s="8">
        <v>6.0949999999999997E-3</v>
      </c>
      <c r="K43" s="11" t="s">
        <v>24</v>
      </c>
      <c r="M43" s="10"/>
      <c r="N43" s="6">
        <v>0.3</v>
      </c>
      <c r="O43" s="6"/>
      <c r="P43" s="22">
        <v>1</v>
      </c>
      <c r="Q43" s="22">
        <v>1024</v>
      </c>
      <c r="R43" s="22">
        <v>0.20444869995117099</v>
      </c>
      <c r="S43" s="22">
        <v>7615</v>
      </c>
      <c r="T43" s="22">
        <v>7615</v>
      </c>
      <c r="U43" s="22">
        <v>0</v>
      </c>
      <c r="V43" s="11"/>
    </row>
    <row r="44" spans="2:22" x14ac:dyDescent="0.3">
      <c r="B44" s="10"/>
      <c r="C44" s="6">
        <v>0.5</v>
      </c>
      <c r="D44" s="6"/>
      <c r="E44" s="6">
        <v>1</v>
      </c>
      <c r="F44" s="6">
        <v>168519</v>
      </c>
      <c r="G44" s="6">
        <v>1016.21</v>
      </c>
      <c r="H44" s="7">
        <v>-0.16945890076369999</v>
      </c>
      <c r="I44" s="7">
        <v>-0.17049182833759999</v>
      </c>
      <c r="J44" s="8">
        <v>6.0949999999999997E-3</v>
      </c>
      <c r="K44" s="11" t="s">
        <v>24</v>
      </c>
      <c r="M44" s="10"/>
      <c r="N44" s="6">
        <v>0.5</v>
      </c>
      <c r="O44" s="6"/>
      <c r="P44" s="22">
        <v>1</v>
      </c>
      <c r="Q44" s="22">
        <v>1024</v>
      </c>
      <c r="R44" s="22">
        <v>0.201553344726562</v>
      </c>
      <c r="S44" s="22">
        <v>7615</v>
      </c>
      <c r="T44" s="22">
        <v>7615</v>
      </c>
      <c r="U44" s="22">
        <v>0</v>
      </c>
      <c r="V44" s="11"/>
    </row>
    <row r="45" spans="2:22" x14ac:dyDescent="0.3">
      <c r="B45" s="10"/>
      <c r="C45" s="6">
        <v>0.7</v>
      </c>
      <c r="D45" s="6"/>
      <c r="E45" s="6">
        <v>1</v>
      </c>
      <c r="F45" s="6">
        <v>168519</v>
      </c>
      <c r="G45" s="6">
        <v>1018.15</v>
      </c>
      <c r="H45" s="7">
        <v>-0.16945890076369999</v>
      </c>
      <c r="I45" s="7">
        <v>-0.17049182833759999</v>
      </c>
      <c r="J45" s="8">
        <v>6.0949999999999997E-3</v>
      </c>
      <c r="K45" s="11" t="s">
        <v>24</v>
      </c>
      <c r="M45" s="10"/>
      <c r="N45" s="6">
        <v>0.7</v>
      </c>
      <c r="O45" s="6"/>
      <c r="P45" s="22">
        <v>1</v>
      </c>
      <c r="Q45" s="22">
        <v>1024</v>
      </c>
      <c r="R45" s="22">
        <v>0.21122360229492099</v>
      </c>
      <c r="S45" s="22">
        <v>7615</v>
      </c>
      <c r="T45" s="22">
        <v>7615</v>
      </c>
      <c r="U45" s="22">
        <v>0</v>
      </c>
      <c r="V45" s="11"/>
    </row>
    <row r="46" spans="2:22" x14ac:dyDescent="0.3">
      <c r="B46" s="10"/>
      <c r="C46" s="6">
        <v>1</v>
      </c>
      <c r="D46" s="6"/>
      <c r="E46" s="6">
        <v>1</v>
      </c>
      <c r="F46" s="6">
        <v>168519</v>
      </c>
      <c r="G46" s="6">
        <v>1013.98</v>
      </c>
      <c r="H46" s="7">
        <v>-0.16945890076369999</v>
      </c>
      <c r="I46" s="7">
        <v>-0.17049182833759999</v>
      </c>
      <c r="J46" s="8">
        <v>6.0949999999999997E-3</v>
      </c>
      <c r="K46" s="11" t="s">
        <v>24</v>
      </c>
      <c r="M46" s="10"/>
      <c r="N46" s="6">
        <v>1</v>
      </c>
      <c r="O46" s="6"/>
      <c r="P46" s="22">
        <v>1</v>
      </c>
      <c r="Q46" s="22">
        <v>1024</v>
      </c>
      <c r="R46" s="22">
        <v>0.21239662170410101</v>
      </c>
      <c r="S46" s="22">
        <v>7615</v>
      </c>
      <c r="T46" s="22">
        <v>7615</v>
      </c>
      <c r="U46" s="22">
        <v>0</v>
      </c>
      <c r="V46" s="11"/>
    </row>
    <row r="47" spans="2:22" x14ac:dyDescent="0.3">
      <c r="B47" s="5" t="s">
        <v>9</v>
      </c>
      <c r="C47" s="21">
        <v>1</v>
      </c>
      <c r="D47" s="6" t="s">
        <v>36</v>
      </c>
      <c r="E47" s="6">
        <v>1</v>
      </c>
      <c r="F47" s="6">
        <v>168519</v>
      </c>
      <c r="G47" s="6">
        <v>882.77</v>
      </c>
      <c r="H47" s="7">
        <v>-0.16945890076369999</v>
      </c>
      <c r="I47" s="7">
        <v>-0.17049182833759999</v>
      </c>
      <c r="J47" s="8">
        <v>6.0949999999999997E-3</v>
      </c>
      <c r="K47" s="11" t="s">
        <v>24</v>
      </c>
      <c r="M47" s="5" t="s">
        <v>9</v>
      </c>
      <c r="N47" s="6">
        <v>1</v>
      </c>
      <c r="O47" s="6" t="s">
        <v>36</v>
      </c>
      <c r="P47" s="22">
        <v>46</v>
      </c>
      <c r="Q47" s="22">
        <v>1417</v>
      </c>
      <c r="R47" s="22">
        <v>0.28525924682617099</v>
      </c>
      <c r="S47" s="22">
        <v>7615</v>
      </c>
      <c r="T47" s="22">
        <v>7615</v>
      </c>
      <c r="U47" s="22">
        <v>0</v>
      </c>
      <c r="V47" s="11"/>
    </row>
    <row r="48" spans="2:22" x14ac:dyDescent="0.3">
      <c r="B48" s="10"/>
      <c r="C48" s="6">
        <v>2</v>
      </c>
      <c r="D48" s="6" t="s">
        <v>35</v>
      </c>
      <c r="E48" s="6">
        <v>1</v>
      </c>
      <c r="F48" s="6">
        <v>277064</v>
      </c>
      <c r="G48" s="6">
        <v>1176.95</v>
      </c>
      <c r="H48" s="7">
        <v>-0.16900539031139999</v>
      </c>
      <c r="I48" s="7">
        <v>-0.17028192196700001</v>
      </c>
      <c r="J48" s="8">
        <v>7.5529999999999998E-3</v>
      </c>
      <c r="K48" s="11" t="s">
        <v>24</v>
      </c>
      <c r="M48" s="10"/>
      <c r="N48" s="6">
        <v>2</v>
      </c>
      <c r="O48" s="6" t="s">
        <v>35</v>
      </c>
      <c r="P48" s="22">
        <v>1</v>
      </c>
      <c r="Q48" s="22">
        <v>585</v>
      </c>
      <c r="R48" s="22">
        <v>0.19248390197753901</v>
      </c>
      <c r="S48" s="22">
        <v>7615</v>
      </c>
      <c r="T48" s="22">
        <v>7615</v>
      </c>
      <c r="U48" s="22">
        <v>0</v>
      </c>
      <c r="V48" s="11"/>
    </row>
    <row r="49" spans="2:22" x14ac:dyDescent="0.3">
      <c r="B49" s="10"/>
      <c r="C49" s="6">
        <v>3</v>
      </c>
      <c r="D49" s="6" t="s">
        <v>34</v>
      </c>
      <c r="E49" s="6">
        <v>1</v>
      </c>
      <c r="F49" s="6">
        <v>955937</v>
      </c>
      <c r="G49" s="6">
        <v>6265.5</v>
      </c>
      <c r="H49" s="7">
        <v>-0.1689393095757</v>
      </c>
      <c r="I49" s="7">
        <v>-0.1701726596558</v>
      </c>
      <c r="J49" s="8">
        <v>7.3010000000000002E-3</v>
      </c>
      <c r="K49" s="11" t="s">
        <v>24</v>
      </c>
      <c r="M49" s="10"/>
      <c r="N49" s="6">
        <v>3</v>
      </c>
      <c r="O49" s="6" t="s">
        <v>34</v>
      </c>
      <c r="P49" s="22">
        <v>1</v>
      </c>
      <c r="Q49" s="22">
        <v>475</v>
      </c>
      <c r="R49" s="22">
        <v>0.27228927612304599</v>
      </c>
      <c r="S49" s="22">
        <v>7615</v>
      </c>
      <c r="T49" s="22">
        <v>7615</v>
      </c>
      <c r="U49" s="22">
        <v>0</v>
      </c>
      <c r="V49" s="11"/>
    </row>
    <row r="50" spans="2:22" x14ac:dyDescent="0.3">
      <c r="B50" s="5" t="s">
        <v>6</v>
      </c>
      <c r="C50" s="6">
        <v>1</v>
      </c>
      <c r="D50" s="18" t="s">
        <v>39</v>
      </c>
      <c r="E50" s="6">
        <v>1</v>
      </c>
      <c r="F50" s="6">
        <v>168519</v>
      </c>
      <c r="G50" s="6">
        <v>728.13</v>
      </c>
      <c r="H50" s="7">
        <v>-0.16945890076369999</v>
      </c>
      <c r="I50" s="7">
        <v>-0.17049182833759999</v>
      </c>
      <c r="J50" s="8">
        <v>6.0949999999999997E-3</v>
      </c>
      <c r="K50" s="11" t="s">
        <v>24</v>
      </c>
      <c r="M50" s="5" t="s">
        <v>6</v>
      </c>
      <c r="N50" s="6">
        <v>1</v>
      </c>
      <c r="O50" s="18" t="s">
        <v>39</v>
      </c>
      <c r="P50" s="22">
        <v>1</v>
      </c>
      <c r="Q50" s="22">
        <v>1024</v>
      </c>
      <c r="R50" s="22">
        <v>0.18351173400878901</v>
      </c>
      <c r="S50" s="22">
        <v>7615</v>
      </c>
      <c r="T50" s="22">
        <v>7615</v>
      </c>
      <c r="U50" s="22">
        <v>0</v>
      </c>
      <c r="V50" s="11"/>
    </row>
    <row r="51" spans="2:22" x14ac:dyDescent="0.3">
      <c r="B51" s="10"/>
      <c r="C51" s="6">
        <v>2</v>
      </c>
      <c r="D51" s="6" t="s">
        <v>38</v>
      </c>
      <c r="E51" s="18">
        <v>1</v>
      </c>
      <c r="F51" s="6">
        <v>168519</v>
      </c>
      <c r="G51" s="6">
        <v>722.4</v>
      </c>
      <c r="H51" s="7">
        <v>-0.16945890076369999</v>
      </c>
      <c r="I51" s="7">
        <v>-0.17049182833759999</v>
      </c>
      <c r="J51" s="8">
        <v>6.0949999999999997E-3</v>
      </c>
      <c r="K51" s="11" t="s">
        <v>24</v>
      </c>
      <c r="M51" s="10"/>
      <c r="N51" s="6">
        <v>2</v>
      </c>
      <c r="O51" s="6" t="s">
        <v>38</v>
      </c>
      <c r="P51" s="22">
        <v>1</v>
      </c>
      <c r="Q51" s="22">
        <v>1024</v>
      </c>
      <c r="R51" s="22">
        <v>0.189231872558593</v>
      </c>
      <c r="S51" s="22">
        <v>7615</v>
      </c>
      <c r="T51" s="22">
        <v>7615</v>
      </c>
      <c r="U51" s="22">
        <v>0</v>
      </c>
      <c r="V51" s="11"/>
    </row>
    <row r="52" spans="2:22" x14ac:dyDescent="0.3">
      <c r="B52" s="10"/>
      <c r="C52" s="6">
        <v>3</v>
      </c>
      <c r="D52" s="6" t="s">
        <v>37</v>
      </c>
      <c r="E52" s="18">
        <v>1</v>
      </c>
      <c r="F52" s="6">
        <v>168519</v>
      </c>
      <c r="G52" s="6">
        <v>726.12</v>
      </c>
      <c r="H52" s="7">
        <v>-0.16945890076369999</v>
      </c>
      <c r="I52" s="7">
        <v>-0.17049182833759999</v>
      </c>
      <c r="J52" s="8">
        <v>6.0949999999999997E-3</v>
      </c>
      <c r="K52" s="11" t="s">
        <v>24</v>
      </c>
      <c r="M52" s="10"/>
      <c r="N52" s="6">
        <v>3</v>
      </c>
      <c r="O52" s="6" t="s">
        <v>37</v>
      </c>
      <c r="P52" s="22">
        <v>1</v>
      </c>
      <c r="Q52" s="22">
        <v>1024</v>
      </c>
      <c r="R52" s="22">
        <v>0.20045280456542899</v>
      </c>
      <c r="S52" s="22">
        <v>7615</v>
      </c>
      <c r="T52" s="22">
        <v>7615</v>
      </c>
      <c r="U52" s="22">
        <v>0</v>
      </c>
      <c r="V52" s="11"/>
    </row>
    <row r="53" spans="2:22" x14ac:dyDescent="0.3">
      <c r="B53" s="10" t="s">
        <v>1</v>
      </c>
      <c r="C53" s="6">
        <v>0</v>
      </c>
      <c r="D53" s="6" t="s">
        <v>40</v>
      </c>
      <c r="E53" s="18">
        <v>1</v>
      </c>
      <c r="F53" s="6">
        <v>168519</v>
      </c>
      <c r="G53" s="6">
        <v>728.05</v>
      </c>
      <c r="H53" s="7">
        <v>-0.16945890076369999</v>
      </c>
      <c r="I53" s="7">
        <v>-0.17049182833759999</v>
      </c>
      <c r="J53" s="8">
        <v>6.0949999999999997E-3</v>
      </c>
      <c r="K53" s="11" t="s">
        <v>24</v>
      </c>
      <c r="M53" s="10" t="s">
        <v>1</v>
      </c>
      <c r="N53" s="6">
        <v>0</v>
      </c>
      <c r="O53" s="6" t="s">
        <v>40</v>
      </c>
      <c r="P53" s="22">
        <v>111</v>
      </c>
      <c r="Q53" s="22">
        <v>1573</v>
      </c>
      <c r="R53" s="22">
        <v>9.9737167358398396E-2</v>
      </c>
      <c r="S53" s="22">
        <v>7615</v>
      </c>
      <c r="T53" s="22">
        <v>7615</v>
      </c>
      <c r="U53" s="22">
        <v>0</v>
      </c>
      <c r="V53" s="11"/>
    </row>
    <row r="54" spans="2:22" x14ac:dyDescent="0.3">
      <c r="B54" s="10"/>
      <c r="C54" s="6">
        <v>1</v>
      </c>
      <c r="D54" s="6" t="s">
        <v>41</v>
      </c>
      <c r="E54" s="18">
        <v>1</v>
      </c>
      <c r="F54" s="6">
        <v>168519</v>
      </c>
      <c r="G54" s="6">
        <v>725.89</v>
      </c>
      <c r="H54" s="7">
        <v>-0.16945890076369999</v>
      </c>
      <c r="I54" s="7">
        <v>-0.17049182833759999</v>
      </c>
      <c r="J54" s="8">
        <v>6.0949999999999997E-3</v>
      </c>
      <c r="K54" s="11" t="s">
        <v>24</v>
      </c>
      <c r="M54" s="10"/>
      <c r="N54" s="6">
        <v>1</v>
      </c>
      <c r="O54" s="6" t="s">
        <v>41</v>
      </c>
      <c r="P54" s="22">
        <v>1</v>
      </c>
      <c r="Q54" s="22">
        <v>1024</v>
      </c>
      <c r="R54" s="22">
        <v>0.21730613708495999</v>
      </c>
      <c r="S54" s="22">
        <v>7615</v>
      </c>
      <c r="T54" s="22">
        <v>7615</v>
      </c>
      <c r="U54" s="22">
        <v>0</v>
      </c>
      <c r="V54" s="11"/>
    </row>
    <row r="55" spans="2:22" x14ac:dyDescent="0.3">
      <c r="B55" s="10"/>
      <c r="C55" s="6">
        <v>2</v>
      </c>
      <c r="D55" s="6" t="s">
        <v>42</v>
      </c>
      <c r="E55" s="18">
        <v>1</v>
      </c>
      <c r="F55" s="6">
        <v>168519</v>
      </c>
      <c r="G55" s="6">
        <v>729.56</v>
      </c>
      <c r="H55" s="7">
        <v>-0.16945890076369999</v>
      </c>
      <c r="I55" s="7">
        <v>-0.17049182833759999</v>
      </c>
      <c r="J55" s="8">
        <v>6.0949999999999997E-3</v>
      </c>
      <c r="K55" s="11" t="s">
        <v>24</v>
      </c>
      <c r="M55" s="10"/>
      <c r="N55" s="6">
        <v>2</v>
      </c>
      <c r="O55" s="6" t="s">
        <v>42</v>
      </c>
      <c r="P55" s="22">
        <v>1</v>
      </c>
      <c r="Q55" s="22">
        <v>877</v>
      </c>
      <c r="R55" s="22">
        <v>0.27027511596679599</v>
      </c>
      <c r="S55" s="22">
        <v>7615</v>
      </c>
      <c r="T55" s="22">
        <v>7615</v>
      </c>
      <c r="U55" s="22">
        <v>0</v>
      </c>
      <c r="V55" s="11"/>
    </row>
    <row r="56" spans="2:22" x14ac:dyDescent="0.3">
      <c r="B56" s="10"/>
      <c r="C56" s="6">
        <v>3</v>
      </c>
      <c r="D56" s="6" t="s">
        <v>43</v>
      </c>
      <c r="E56" s="18">
        <v>1</v>
      </c>
      <c r="F56" s="6">
        <v>405984</v>
      </c>
      <c r="G56" s="6">
        <v>2340.13</v>
      </c>
      <c r="H56" s="7">
        <v>-0.16867008827400001</v>
      </c>
      <c r="I56" s="7">
        <v>-0.1702800590463</v>
      </c>
      <c r="J56" s="8">
        <v>9.5449999999999997E-3</v>
      </c>
      <c r="K56" s="11" t="s">
        <v>24</v>
      </c>
      <c r="M56" s="10"/>
      <c r="N56" s="6">
        <v>3</v>
      </c>
      <c r="O56" s="6" t="s">
        <v>43</v>
      </c>
      <c r="P56" s="22">
        <v>1</v>
      </c>
      <c r="Q56" s="22">
        <v>343</v>
      </c>
      <c r="R56" s="22">
        <v>0.20644760131835899</v>
      </c>
      <c r="S56" s="22">
        <v>7615</v>
      </c>
      <c r="T56" s="22">
        <v>7615</v>
      </c>
      <c r="U56" s="22">
        <v>0</v>
      </c>
      <c r="V56" s="11"/>
    </row>
    <row r="57" spans="2:22" x14ac:dyDescent="0.3">
      <c r="B57" s="10" t="s">
        <v>7</v>
      </c>
      <c r="C57" s="6">
        <v>1</v>
      </c>
      <c r="D57" s="18" t="s">
        <v>46</v>
      </c>
      <c r="E57" s="18">
        <v>1</v>
      </c>
      <c r="F57" s="6">
        <v>168519</v>
      </c>
      <c r="G57" s="6">
        <v>741.97</v>
      </c>
      <c r="H57" s="7">
        <v>-0.16945890076369999</v>
      </c>
      <c r="I57" s="7">
        <v>-0.17049182833759999</v>
      </c>
      <c r="J57" s="8">
        <v>6.0949999999999997E-3</v>
      </c>
      <c r="K57" s="11" t="s">
        <v>24</v>
      </c>
      <c r="M57" s="10" t="s">
        <v>7</v>
      </c>
      <c r="N57" s="6">
        <v>1</v>
      </c>
      <c r="O57" s="18" t="s">
        <v>46</v>
      </c>
      <c r="P57" s="22">
        <v>114</v>
      </c>
      <c r="Q57" s="22">
        <v>1646</v>
      </c>
      <c r="R57" s="22">
        <v>0.1246337890625</v>
      </c>
      <c r="S57" s="22">
        <v>7615</v>
      </c>
      <c r="T57" s="22">
        <v>7615</v>
      </c>
      <c r="U57" s="22">
        <v>0</v>
      </c>
      <c r="V57" s="11"/>
    </row>
    <row r="58" spans="2:22" x14ac:dyDescent="0.3">
      <c r="B58" s="10"/>
      <c r="C58" s="6">
        <v>3</v>
      </c>
      <c r="D58" s="6"/>
      <c r="E58" s="18">
        <v>1</v>
      </c>
      <c r="F58" s="6">
        <v>168519</v>
      </c>
      <c r="G58" s="6">
        <v>724.95</v>
      </c>
      <c r="H58" s="7">
        <v>-0.16945890076369999</v>
      </c>
      <c r="I58" s="7">
        <v>-0.17049182833759999</v>
      </c>
      <c r="J58" s="8">
        <v>6.0949999999999997E-3</v>
      </c>
      <c r="K58" s="11" t="s">
        <v>24</v>
      </c>
      <c r="M58" s="10"/>
      <c r="N58" s="6">
        <v>3</v>
      </c>
      <c r="O58" s="6"/>
      <c r="P58" s="22">
        <v>31</v>
      </c>
      <c r="Q58" s="22">
        <v>1033</v>
      </c>
      <c r="R58" s="22">
        <v>0.14760398864745999</v>
      </c>
      <c r="S58" s="22">
        <v>7614.9999321428304</v>
      </c>
      <c r="T58" s="22">
        <v>7614.9999321428304</v>
      </c>
      <c r="U58" s="22">
        <v>0</v>
      </c>
      <c r="V58" s="11"/>
    </row>
    <row r="59" spans="2:22" x14ac:dyDescent="0.3">
      <c r="B59" s="10"/>
      <c r="C59" s="6">
        <v>5</v>
      </c>
      <c r="D59" s="6"/>
      <c r="E59" s="18">
        <v>1</v>
      </c>
      <c r="F59" s="6">
        <v>168519</v>
      </c>
      <c r="G59" s="6">
        <v>726.26</v>
      </c>
      <c r="H59" s="7">
        <v>-0.16945890076369999</v>
      </c>
      <c r="I59" s="7">
        <v>-0.17049182833759999</v>
      </c>
      <c r="J59" s="8">
        <v>6.0949999999999997E-3</v>
      </c>
      <c r="K59" s="11" t="s">
        <v>24</v>
      </c>
      <c r="M59" s="10"/>
      <c r="N59" s="6">
        <v>5</v>
      </c>
      <c r="O59" s="6"/>
      <c r="P59" s="22">
        <v>1</v>
      </c>
      <c r="Q59" s="22">
        <v>833</v>
      </c>
      <c r="R59" s="22">
        <v>0.17453384399413999</v>
      </c>
      <c r="S59" s="22">
        <v>7615</v>
      </c>
      <c r="T59" s="22">
        <v>7615</v>
      </c>
      <c r="U59" s="22">
        <v>0</v>
      </c>
      <c r="V59" s="11"/>
    </row>
    <row r="60" spans="2:22" ht="14.5" thickBot="1" x14ac:dyDescent="0.35">
      <c r="B60" s="12" t="s">
        <v>8</v>
      </c>
      <c r="C60" s="13">
        <v>0</v>
      </c>
      <c r="D60" s="13" t="s">
        <v>45</v>
      </c>
      <c r="E60" s="13"/>
      <c r="F60" s="13">
        <v>168519</v>
      </c>
      <c r="G60" s="13">
        <v>725.02</v>
      </c>
      <c r="H60" s="19">
        <v>-0.16945890076369999</v>
      </c>
      <c r="I60" s="19">
        <v>-0.17049182833759999</v>
      </c>
      <c r="J60" s="20">
        <v>6.0949999999999997E-3</v>
      </c>
      <c r="K60" s="11" t="s">
        <v>24</v>
      </c>
      <c r="M60" s="12" t="s">
        <v>8</v>
      </c>
      <c r="N60" s="13">
        <v>0</v>
      </c>
      <c r="O60" s="13" t="s">
        <v>45</v>
      </c>
      <c r="P60" s="22">
        <v>1</v>
      </c>
      <c r="Q60" s="22">
        <v>849</v>
      </c>
      <c r="R60" s="22">
        <v>0.16057205200195299</v>
      </c>
      <c r="S60" s="22">
        <v>7615</v>
      </c>
      <c r="T60" s="22">
        <v>7615</v>
      </c>
      <c r="U60" s="22">
        <v>0</v>
      </c>
      <c r="V60" s="14"/>
    </row>
    <row r="61" spans="2:22" ht="14.5" thickBot="1" x14ac:dyDescent="0.35">
      <c r="B61" s="15" t="s">
        <v>32</v>
      </c>
      <c r="C61" s="16" t="s">
        <v>33</v>
      </c>
      <c r="D61" s="16"/>
      <c r="E61" s="16"/>
      <c r="F61" s="16"/>
      <c r="G61" s="16"/>
      <c r="H61" s="16"/>
      <c r="I61" s="16"/>
      <c r="J61" s="16"/>
      <c r="K61" s="17"/>
      <c r="M61" s="15" t="s">
        <v>84</v>
      </c>
      <c r="N61" s="16" t="s">
        <v>50</v>
      </c>
      <c r="O61" s="16"/>
      <c r="P61" s="16"/>
      <c r="Q61" s="16"/>
      <c r="R61" s="16"/>
      <c r="S61" s="16"/>
      <c r="T61" s="16"/>
      <c r="U61" s="16"/>
      <c r="V61" s="17"/>
    </row>
    <row r="62" spans="2:22" x14ac:dyDescent="0.3">
      <c r="B62" s="2" t="s">
        <v>15</v>
      </c>
      <c r="C62" s="3" t="s">
        <v>4</v>
      </c>
      <c r="D62" s="3"/>
      <c r="E62" s="3" t="s">
        <v>23</v>
      </c>
      <c r="F62" s="3" t="s">
        <v>16</v>
      </c>
      <c r="G62" s="3" t="s">
        <v>17</v>
      </c>
      <c r="H62" s="3" t="s">
        <v>18</v>
      </c>
      <c r="I62" s="3" t="s">
        <v>19</v>
      </c>
      <c r="J62" s="3" t="s">
        <v>20</v>
      </c>
      <c r="K62" s="4" t="s">
        <v>22</v>
      </c>
      <c r="M62" s="2" t="s">
        <v>15</v>
      </c>
      <c r="N62" s="3" t="s">
        <v>4</v>
      </c>
      <c r="O62" s="3"/>
      <c r="P62" s="3" t="s">
        <v>23</v>
      </c>
      <c r="Q62" s="3" t="s">
        <v>16</v>
      </c>
      <c r="R62" s="3" t="s">
        <v>17</v>
      </c>
      <c r="S62" s="3" t="s">
        <v>18</v>
      </c>
      <c r="T62" s="3" t="s">
        <v>19</v>
      </c>
      <c r="U62" s="3" t="s">
        <v>20</v>
      </c>
      <c r="V62" s="4" t="s">
        <v>22</v>
      </c>
    </row>
    <row r="63" spans="2:22" x14ac:dyDescent="0.3">
      <c r="B63" s="5" t="s">
        <v>2</v>
      </c>
      <c r="C63" s="6">
        <v>1E-4</v>
      </c>
      <c r="D63" s="6"/>
      <c r="E63" s="6">
        <v>54521825</v>
      </c>
      <c r="F63" s="6">
        <v>568012979</v>
      </c>
      <c r="G63" s="6">
        <v>10201.32</v>
      </c>
      <c r="H63" s="7"/>
      <c r="I63" s="7"/>
      <c r="J63" s="8"/>
      <c r="K63" s="11"/>
      <c r="M63" s="5" t="s">
        <v>2</v>
      </c>
      <c r="N63" s="6">
        <v>1E-4</v>
      </c>
      <c r="O63" s="6"/>
      <c r="P63" s="22">
        <v>1040990</v>
      </c>
      <c r="Q63" s="22">
        <v>9714095</v>
      </c>
      <c r="R63" s="22">
        <v>312.76</v>
      </c>
      <c r="S63" s="22">
        <v>71820</v>
      </c>
      <c r="T63" s="22">
        <v>71820</v>
      </c>
      <c r="U63" s="22">
        <v>0</v>
      </c>
      <c r="V63" s="11"/>
    </row>
    <row r="64" spans="2:22" x14ac:dyDescent="0.3">
      <c r="B64" s="10" t="s">
        <v>12</v>
      </c>
      <c r="C64" s="6">
        <v>1E-3</v>
      </c>
      <c r="D64" s="6" t="s">
        <v>44</v>
      </c>
      <c r="E64" s="6"/>
      <c r="F64" s="6"/>
      <c r="G64" s="6"/>
      <c r="H64" s="7"/>
      <c r="I64" s="7"/>
      <c r="J64" s="8"/>
      <c r="K64" s="11"/>
      <c r="M64" s="10" t="s">
        <v>12</v>
      </c>
      <c r="N64" s="6">
        <v>1E-3</v>
      </c>
      <c r="O64" s="6" t="s">
        <v>44</v>
      </c>
      <c r="P64" s="22">
        <v>1036513</v>
      </c>
      <c r="Q64" s="22">
        <v>9685032</v>
      </c>
      <c r="R64" s="22">
        <v>312.14</v>
      </c>
      <c r="S64" s="22">
        <v>71820</v>
      </c>
      <c r="T64" s="22">
        <v>71751</v>
      </c>
      <c r="U64" s="22">
        <v>9.60735E-4</v>
      </c>
      <c r="V64" s="11"/>
    </row>
    <row r="65" spans="2:22" x14ac:dyDescent="0.3">
      <c r="B65" s="10"/>
      <c r="C65" s="6">
        <v>0.01</v>
      </c>
      <c r="D65" s="6"/>
      <c r="E65" s="6"/>
      <c r="F65" s="6"/>
      <c r="G65" s="6"/>
      <c r="H65" s="7"/>
      <c r="I65" s="7"/>
      <c r="J65" s="8"/>
      <c r="K65" s="11"/>
      <c r="M65" s="10"/>
      <c r="N65" s="6">
        <v>0.01</v>
      </c>
      <c r="O65" s="6"/>
      <c r="P65" s="22">
        <v>895356</v>
      </c>
      <c r="Q65" s="22">
        <v>8388090</v>
      </c>
      <c r="R65" s="22">
        <v>270.89999999999998</v>
      </c>
      <c r="S65" s="22">
        <v>71820</v>
      </c>
      <c r="T65" s="22">
        <v>71104</v>
      </c>
      <c r="U65" s="22">
        <v>9.9693679999999993E-3</v>
      </c>
      <c r="V65" s="11"/>
    </row>
    <row r="66" spans="2:22" x14ac:dyDescent="0.3">
      <c r="B66" s="5" t="s">
        <v>13</v>
      </c>
      <c r="C66" s="6">
        <v>0</v>
      </c>
      <c r="D66" s="6" t="s">
        <v>25</v>
      </c>
      <c r="E66" s="6"/>
      <c r="F66" s="6"/>
      <c r="G66" s="6"/>
      <c r="H66" s="7"/>
      <c r="I66" s="7"/>
      <c r="J66" s="8"/>
      <c r="K66" s="11"/>
      <c r="M66" s="5" t="s">
        <v>13</v>
      </c>
      <c r="N66" s="6">
        <v>0</v>
      </c>
      <c r="O66" s="6" t="s">
        <v>25</v>
      </c>
      <c r="P66" s="22">
        <v>271191</v>
      </c>
      <c r="Q66" s="22">
        <v>2476976</v>
      </c>
      <c r="R66" s="22">
        <v>90.838489532470703</v>
      </c>
      <c r="S66" s="22">
        <v>71820</v>
      </c>
      <c r="T66" s="22">
        <v>71820</v>
      </c>
      <c r="U66" s="22">
        <v>0</v>
      </c>
      <c r="V66" s="11"/>
    </row>
    <row r="67" spans="2:22" x14ac:dyDescent="0.3">
      <c r="B67" s="10"/>
      <c r="C67" s="6">
        <v>1</v>
      </c>
      <c r="D67" s="6" t="s">
        <v>26</v>
      </c>
      <c r="E67" s="6"/>
      <c r="F67" s="6"/>
      <c r="G67" s="6"/>
      <c r="H67" s="7"/>
      <c r="I67" s="7"/>
      <c r="J67" s="8"/>
      <c r="K67" s="11"/>
      <c r="M67" s="10"/>
      <c r="N67" s="6">
        <v>1</v>
      </c>
      <c r="O67" s="6" t="s">
        <v>26</v>
      </c>
      <c r="P67" s="22">
        <v>1040990</v>
      </c>
      <c r="Q67" s="22">
        <v>9714095</v>
      </c>
      <c r="R67" s="22">
        <v>315.25988197326598</v>
      </c>
      <c r="S67" s="22">
        <v>71820</v>
      </c>
      <c r="T67" s="22">
        <v>71820</v>
      </c>
      <c r="U67" s="22">
        <v>0</v>
      </c>
      <c r="V67" s="11"/>
    </row>
    <row r="68" spans="2:22" x14ac:dyDescent="0.3">
      <c r="B68" s="10"/>
      <c r="C68" s="6">
        <v>2</v>
      </c>
      <c r="D68" s="6" t="s">
        <v>27</v>
      </c>
      <c r="E68" s="6"/>
      <c r="F68" s="6"/>
      <c r="G68" s="6"/>
      <c r="H68" s="7"/>
      <c r="I68" s="7"/>
      <c r="J68" s="8"/>
      <c r="K68" s="11"/>
      <c r="M68" s="10"/>
      <c r="N68" s="6">
        <v>2</v>
      </c>
      <c r="O68" s="6" t="s">
        <v>27</v>
      </c>
      <c r="P68" s="22">
        <v>237227</v>
      </c>
      <c r="Q68" s="22">
        <v>1975571</v>
      </c>
      <c r="R68" s="22">
        <v>73.556386947631793</v>
      </c>
      <c r="S68" s="22">
        <v>71820</v>
      </c>
      <c r="T68" s="22">
        <v>71820</v>
      </c>
      <c r="U68" s="22">
        <v>0</v>
      </c>
      <c r="V68" s="11"/>
    </row>
    <row r="69" spans="2:22" x14ac:dyDescent="0.3">
      <c r="B69" s="5" t="s">
        <v>3</v>
      </c>
      <c r="C69" s="6">
        <v>-1</v>
      </c>
      <c r="D69" s="6" t="s">
        <v>28</v>
      </c>
      <c r="E69" s="6"/>
      <c r="F69" s="6"/>
      <c r="G69" s="6"/>
      <c r="H69" s="7"/>
      <c r="I69" s="7"/>
      <c r="J69" s="8"/>
      <c r="K69" s="11"/>
      <c r="M69" s="5" t="s">
        <v>3</v>
      </c>
      <c r="N69" s="6">
        <v>-1</v>
      </c>
      <c r="O69" s="6" t="s">
        <v>28</v>
      </c>
      <c r="P69" s="22">
        <v>277053</v>
      </c>
      <c r="Q69" s="22">
        <v>2462117</v>
      </c>
      <c r="R69" s="22">
        <v>89.991201400756793</v>
      </c>
      <c r="S69" s="22">
        <v>71820</v>
      </c>
      <c r="T69" s="22">
        <v>71820</v>
      </c>
      <c r="U69" s="22">
        <v>0</v>
      </c>
      <c r="V69" s="11"/>
    </row>
    <row r="70" spans="2:22" x14ac:dyDescent="0.3">
      <c r="B70" s="10"/>
      <c r="C70" s="6">
        <v>1</v>
      </c>
      <c r="D70" s="6" t="s">
        <v>29</v>
      </c>
      <c r="E70" s="6"/>
      <c r="F70" s="6"/>
      <c r="G70" s="6"/>
      <c r="H70" s="7"/>
      <c r="I70" s="7"/>
      <c r="J70" s="8"/>
      <c r="K70" s="11"/>
      <c r="M70" s="10"/>
      <c r="N70" s="6">
        <v>1</v>
      </c>
      <c r="O70" s="6" t="s">
        <v>29</v>
      </c>
      <c r="P70" s="22">
        <v>419548</v>
      </c>
      <c r="Q70" s="22">
        <v>3533204</v>
      </c>
      <c r="R70" s="22">
        <v>131.16611099243099</v>
      </c>
      <c r="S70" s="22">
        <v>71820</v>
      </c>
      <c r="T70" s="22">
        <v>71820</v>
      </c>
      <c r="U70" s="22">
        <v>0</v>
      </c>
      <c r="V70" s="11"/>
    </row>
    <row r="71" spans="2:22" x14ac:dyDescent="0.3">
      <c r="B71" s="5" t="s">
        <v>5</v>
      </c>
      <c r="C71" s="6">
        <v>0</v>
      </c>
      <c r="D71" s="18" t="s">
        <v>31</v>
      </c>
      <c r="E71" s="6"/>
      <c r="F71" s="6"/>
      <c r="G71" s="6"/>
      <c r="H71" s="7"/>
      <c r="I71" s="7"/>
      <c r="J71" s="8"/>
      <c r="K71" s="11"/>
      <c r="M71" s="5" t="s">
        <v>5</v>
      </c>
      <c r="N71" s="6">
        <v>0</v>
      </c>
      <c r="O71" s="18" t="s">
        <v>31</v>
      </c>
      <c r="P71" s="22">
        <v>693411</v>
      </c>
      <c r="Q71" s="22">
        <v>7440479</v>
      </c>
      <c r="R71" s="22">
        <v>260.66686439514098</v>
      </c>
      <c r="S71" s="22">
        <v>71820</v>
      </c>
      <c r="T71" s="22">
        <v>71819.999999999302</v>
      </c>
      <c r="U71" s="23">
        <v>9.3203578460717695E-15</v>
      </c>
      <c r="V71" s="11"/>
    </row>
    <row r="72" spans="2:22" x14ac:dyDescent="0.3">
      <c r="B72" s="10"/>
      <c r="C72" s="6">
        <v>0.1</v>
      </c>
      <c r="D72" s="6"/>
      <c r="E72" s="6"/>
      <c r="F72" s="18"/>
      <c r="G72" s="6"/>
      <c r="H72" s="7"/>
      <c r="I72" s="7"/>
      <c r="J72" s="8"/>
      <c r="K72" s="11"/>
      <c r="M72" s="10"/>
      <c r="N72" s="6">
        <v>0.1</v>
      </c>
      <c r="O72" s="6"/>
      <c r="P72" s="22">
        <v>313957</v>
      </c>
      <c r="Q72" s="22">
        <v>2573248</v>
      </c>
      <c r="R72" s="22">
        <v>100.578533172607</v>
      </c>
      <c r="S72" s="22">
        <v>71820</v>
      </c>
      <c r="T72" s="22">
        <v>71820</v>
      </c>
      <c r="U72" s="22">
        <v>0</v>
      </c>
      <c r="V72" s="11"/>
    </row>
    <row r="73" spans="2:22" x14ac:dyDescent="0.3">
      <c r="B73" s="10"/>
      <c r="C73" s="6">
        <v>0.3</v>
      </c>
      <c r="D73" s="6"/>
      <c r="E73" s="6"/>
      <c r="F73" s="6"/>
      <c r="G73" s="6"/>
      <c r="H73" s="7"/>
      <c r="I73" s="7"/>
      <c r="J73" s="8"/>
      <c r="K73" s="11"/>
      <c r="M73" s="10"/>
      <c r="N73" s="6">
        <v>0.3</v>
      </c>
      <c r="O73" s="6"/>
      <c r="P73" s="22">
        <v>295934</v>
      </c>
      <c r="Q73" s="22">
        <v>2687180</v>
      </c>
      <c r="R73" s="22">
        <v>154.760343551635</v>
      </c>
      <c r="S73" s="22">
        <v>71820</v>
      </c>
      <c r="T73" s="22">
        <v>71820</v>
      </c>
      <c r="U73" s="22">
        <v>0</v>
      </c>
      <c r="V73" s="11"/>
    </row>
    <row r="74" spans="2:22" x14ac:dyDescent="0.3">
      <c r="B74" s="10"/>
      <c r="C74" s="6">
        <v>0.5</v>
      </c>
      <c r="D74" s="6"/>
      <c r="E74" s="6"/>
      <c r="F74" s="6"/>
      <c r="G74" s="6"/>
      <c r="H74" s="7"/>
      <c r="I74" s="7"/>
      <c r="J74" s="8"/>
      <c r="K74" s="11"/>
      <c r="M74" s="10"/>
      <c r="N74" s="6">
        <v>0.5</v>
      </c>
      <c r="O74" s="6"/>
      <c r="P74" s="22">
        <v>220596</v>
      </c>
      <c r="Q74" s="22">
        <v>2121341</v>
      </c>
      <c r="R74" s="22">
        <v>287.58506584167401</v>
      </c>
      <c r="S74" s="22">
        <v>71820</v>
      </c>
      <c r="T74" s="22">
        <v>71820</v>
      </c>
      <c r="U74" s="22">
        <v>0</v>
      </c>
      <c r="V74" s="11"/>
    </row>
    <row r="75" spans="2:22" x14ac:dyDescent="0.3">
      <c r="B75" s="10"/>
      <c r="C75" s="6">
        <v>0.7</v>
      </c>
      <c r="D75" s="6"/>
      <c r="E75" s="6"/>
      <c r="F75" s="6"/>
      <c r="G75" s="6"/>
      <c r="H75" s="7"/>
      <c r="I75" s="7"/>
      <c r="J75" s="8"/>
      <c r="K75" s="11"/>
      <c r="M75" s="10"/>
      <c r="N75" s="6">
        <v>0.7</v>
      </c>
      <c r="O75" s="6"/>
      <c r="P75" s="22">
        <v>243089</v>
      </c>
      <c r="Q75" s="22">
        <v>2245086</v>
      </c>
      <c r="R75" s="22">
        <v>421.61192131042401</v>
      </c>
      <c r="S75" s="22">
        <v>71820</v>
      </c>
      <c r="T75" s="22">
        <v>71820</v>
      </c>
      <c r="U75" s="22">
        <v>0</v>
      </c>
      <c r="V75" s="11"/>
    </row>
    <row r="76" spans="2:22" x14ac:dyDescent="0.3">
      <c r="B76" s="10"/>
      <c r="C76" s="6">
        <v>1</v>
      </c>
      <c r="D76" s="6"/>
      <c r="E76" s="6"/>
      <c r="F76" s="6"/>
      <c r="G76" s="6"/>
      <c r="H76" s="7"/>
      <c r="I76" s="7"/>
      <c r="J76" s="8"/>
      <c r="K76" s="11"/>
      <c r="M76" s="10"/>
      <c r="N76" s="6">
        <v>1</v>
      </c>
      <c r="O76" s="6"/>
      <c r="P76" s="22">
        <v>212875</v>
      </c>
      <c r="Q76" s="22">
        <v>2037961</v>
      </c>
      <c r="R76" s="22">
        <v>457.02123451232899</v>
      </c>
      <c r="S76" s="22">
        <v>71820</v>
      </c>
      <c r="T76" s="22">
        <v>71820</v>
      </c>
      <c r="U76" s="22">
        <v>0</v>
      </c>
      <c r="V76" s="11"/>
    </row>
    <row r="77" spans="2:22" x14ac:dyDescent="0.3">
      <c r="B77" s="5" t="s">
        <v>9</v>
      </c>
      <c r="C77" s="6">
        <v>1</v>
      </c>
      <c r="D77" s="6" t="s">
        <v>36</v>
      </c>
      <c r="E77" s="6"/>
      <c r="F77" s="6"/>
      <c r="G77" s="6"/>
      <c r="H77" s="7"/>
      <c r="I77" s="7"/>
      <c r="J77" s="8"/>
      <c r="K77" s="11"/>
      <c r="M77" s="5" t="s">
        <v>9</v>
      </c>
      <c r="N77" s="6">
        <v>1</v>
      </c>
      <c r="O77" s="6" t="s">
        <v>36</v>
      </c>
      <c r="P77" s="22">
        <v>438467</v>
      </c>
      <c r="Q77" s="22">
        <v>3858604</v>
      </c>
      <c r="R77" s="22">
        <v>200.856367111206</v>
      </c>
      <c r="S77" s="22">
        <v>71820</v>
      </c>
      <c r="T77" s="22">
        <v>71820</v>
      </c>
      <c r="U77" s="22">
        <v>0</v>
      </c>
      <c r="V77" s="11"/>
    </row>
    <row r="78" spans="2:22" x14ac:dyDescent="0.3">
      <c r="B78" s="10"/>
      <c r="C78" s="6">
        <v>2</v>
      </c>
      <c r="D78" s="6" t="s">
        <v>35</v>
      </c>
      <c r="E78" s="6"/>
      <c r="F78" s="6"/>
      <c r="G78" s="6"/>
      <c r="H78" s="7"/>
      <c r="I78" s="7"/>
      <c r="J78" s="8"/>
      <c r="K78" s="11"/>
      <c r="M78" s="10"/>
      <c r="N78" s="6">
        <v>2</v>
      </c>
      <c r="O78" s="6" t="s">
        <v>35</v>
      </c>
      <c r="P78" s="22">
        <v>762357</v>
      </c>
      <c r="Q78" s="22">
        <v>9091354</v>
      </c>
      <c r="R78" s="22">
        <v>365.24200248718199</v>
      </c>
      <c r="S78" s="22">
        <v>71820</v>
      </c>
      <c r="T78" s="22">
        <v>71813</v>
      </c>
      <c r="U78" s="23">
        <v>9.7465886939571107E-5</v>
      </c>
      <c r="V78" s="11"/>
    </row>
    <row r="79" spans="2:22" x14ac:dyDescent="0.3">
      <c r="B79" s="10"/>
      <c r="C79" s="6">
        <v>3</v>
      </c>
      <c r="D79" s="6" t="s">
        <v>34</v>
      </c>
      <c r="E79" s="6"/>
      <c r="F79" s="6"/>
      <c r="G79" s="6"/>
      <c r="H79" s="7"/>
      <c r="I79" s="7"/>
      <c r="J79" s="8"/>
      <c r="K79" s="11"/>
      <c r="M79" s="10"/>
      <c r="N79" s="6">
        <v>3</v>
      </c>
      <c r="O79" s="6" t="s">
        <v>34</v>
      </c>
      <c r="P79" s="22">
        <v>351384</v>
      </c>
      <c r="Q79" s="22">
        <v>5406526</v>
      </c>
      <c r="R79" s="22">
        <v>256.265235900878</v>
      </c>
      <c r="S79" s="22">
        <v>71820</v>
      </c>
      <c r="T79" s="22">
        <v>71814</v>
      </c>
      <c r="U79" s="23">
        <v>8.3542188805346704E-5</v>
      </c>
      <c r="V79" s="11"/>
    </row>
    <row r="80" spans="2:22" x14ac:dyDescent="0.3">
      <c r="B80" s="5" t="s">
        <v>6</v>
      </c>
      <c r="C80" s="6">
        <v>1</v>
      </c>
      <c r="D80" s="18" t="s">
        <v>39</v>
      </c>
      <c r="E80" s="6"/>
      <c r="F80" s="6"/>
      <c r="G80" s="6"/>
      <c r="H80" s="7"/>
      <c r="I80" s="7"/>
      <c r="J80" s="8"/>
      <c r="K80" s="11"/>
      <c r="M80" s="5" t="s">
        <v>6</v>
      </c>
      <c r="N80" s="6">
        <v>1</v>
      </c>
      <c r="O80" s="18" t="s">
        <v>39</v>
      </c>
      <c r="P80" s="22">
        <v>1810823</v>
      </c>
      <c r="Q80" s="22">
        <v>13114780</v>
      </c>
      <c r="R80" s="22">
        <v>497.73002433776799</v>
      </c>
      <c r="S80" s="22">
        <v>71820</v>
      </c>
      <c r="T80" s="22">
        <v>71820</v>
      </c>
      <c r="U80" s="22">
        <v>0</v>
      </c>
      <c r="V80" s="11"/>
    </row>
    <row r="81" spans="2:22" x14ac:dyDescent="0.3">
      <c r="B81" s="10"/>
      <c r="C81" s="6">
        <v>2</v>
      </c>
      <c r="D81" s="6" t="s">
        <v>38</v>
      </c>
      <c r="E81" s="18"/>
      <c r="F81" s="6"/>
      <c r="G81" s="6"/>
      <c r="H81" s="7"/>
      <c r="I81" s="7"/>
      <c r="J81" s="8"/>
      <c r="K81" s="11"/>
      <c r="M81" s="10"/>
      <c r="N81" s="6">
        <v>2</v>
      </c>
      <c r="O81" s="6" t="s">
        <v>38</v>
      </c>
      <c r="P81" s="22">
        <v>11195326</v>
      </c>
      <c r="Q81" s="22">
        <v>97612517</v>
      </c>
      <c r="R81" s="22">
        <v>3600.0623779296802</v>
      </c>
      <c r="S81" s="22">
        <v>72200</v>
      </c>
      <c r="T81" s="22">
        <v>58960</v>
      </c>
      <c r="U81" s="22">
        <v>0.183379501385041</v>
      </c>
      <c r="V81" s="11"/>
    </row>
    <row r="82" spans="2:22" x14ac:dyDescent="0.3">
      <c r="B82" s="10"/>
      <c r="C82" s="6">
        <v>3</v>
      </c>
      <c r="D82" s="6" t="s">
        <v>37</v>
      </c>
      <c r="E82" s="18"/>
      <c r="F82" s="6"/>
      <c r="G82" s="6"/>
      <c r="H82" s="7"/>
      <c r="I82" s="7"/>
      <c r="J82" s="8"/>
      <c r="K82" s="11"/>
      <c r="M82" s="10"/>
      <c r="N82" s="6">
        <v>3</v>
      </c>
      <c r="O82" s="6" t="s">
        <v>37</v>
      </c>
      <c r="P82" s="22">
        <v>145677</v>
      </c>
      <c r="Q82" s="22">
        <v>1704598</v>
      </c>
      <c r="R82" s="22">
        <v>238.171077728271</v>
      </c>
      <c r="S82" s="22">
        <v>71820</v>
      </c>
      <c r="T82" s="22">
        <v>71820</v>
      </c>
      <c r="U82" s="22">
        <v>0</v>
      </c>
      <c r="V82" s="11"/>
    </row>
    <row r="83" spans="2:22" x14ac:dyDescent="0.3">
      <c r="B83" s="10" t="s">
        <v>1</v>
      </c>
      <c r="C83" s="6">
        <v>0</v>
      </c>
      <c r="D83" s="6" t="s">
        <v>40</v>
      </c>
      <c r="E83" s="18"/>
      <c r="F83" s="6"/>
      <c r="G83" s="6"/>
      <c r="H83" s="7"/>
      <c r="I83" s="7"/>
      <c r="J83" s="8"/>
      <c r="K83" s="11"/>
      <c r="M83" s="10" t="s">
        <v>1</v>
      </c>
      <c r="N83" s="6">
        <v>0</v>
      </c>
      <c r="O83" s="6" t="s">
        <v>40</v>
      </c>
      <c r="P83" s="22">
        <v>5849977</v>
      </c>
      <c r="Q83" s="22">
        <v>51566714</v>
      </c>
      <c r="R83" s="22">
        <v>1934.511844635</v>
      </c>
      <c r="S83" s="22">
        <v>71820</v>
      </c>
      <c r="T83" s="22">
        <v>71815</v>
      </c>
      <c r="U83" s="23">
        <v>6.9618490671122206E-5</v>
      </c>
      <c r="V83" s="11"/>
    </row>
    <row r="84" spans="2:22" x14ac:dyDescent="0.3">
      <c r="B84" s="10"/>
      <c r="C84" s="6">
        <v>1</v>
      </c>
      <c r="D84" s="6" t="s">
        <v>41</v>
      </c>
      <c r="E84" s="18"/>
      <c r="F84" s="6"/>
      <c r="G84" s="6"/>
      <c r="H84" s="7"/>
      <c r="I84" s="7"/>
      <c r="J84" s="8"/>
      <c r="K84" s="11"/>
      <c r="M84" s="10"/>
      <c r="N84" s="6">
        <v>1</v>
      </c>
      <c r="O84" s="6" t="s">
        <v>41</v>
      </c>
      <c r="P84" s="22">
        <v>832391</v>
      </c>
      <c r="Q84" s="22">
        <v>10637425</v>
      </c>
      <c r="R84" s="22">
        <v>295.38286781311001</v>
      </c>
      <c r="S84" s="22">
        <v>71820</v>
      </c>
      <c r="T84" s="22">
        <v>71820</v>
      </c>
      <c r="U84" s="22">
        <v>0</v>
      </c>
      <c r="V84" s="11"/>
    </row>
    <row r="85" spans="2:22" x14ac:dyDescent="0.3">
      <c r="B85" s="10"/>
      <c r="C85" s="6">
        <v>2</v>
      </c>
      <c r="D85" s="6" t="s">
        <v>42</v>
      </c>
      <c r="E85" s="18"/>
      <c r="F85" s="6"/>
      <c r="G85" s="6"/>
      <c r="H85" s="7"/>
      <c r="I85" s="7"/>
      <c r="J85" s="8"/>
      <c r="K85" s="11"/>
      <c r="M85" s="10"/>
      <c r="N85" s="6">
        <v>2</v>
      </c>
      <c r="O85" s="6" t="s">
        <v>42</v>
      </c>
      <c r="P85" s="22">
        <v>721477</v>
      </c>
      <c r="Q85" s="22">
        <v>7618633</v>
      </c>
      <c r="R85" s="22">
        <v>314.30330276489201</v>
      </c>
      <c r="S85" s="22">
        <v>71820</v>
      </c>
      <c r="T85" s="22">
        <v>71820</v>
      </c>
      <c r="U85" s="22">
        <v>0</v>
      </c>
      <c r="V85" s="11"/>
    </row>
    <row r="86" spans="2:22" x14ac:dyDescent="0.3">
      <c r="B86" s="10"/>
      <c r="C86" s="6">
        <v>3</v>
      </c>
      <c r="D86" s="6" t="s">
        <v>43</v>
      </c>
      <c r="E86" s="18"/>
      <c r="F86" s="6"/>
      <c r="G86" s="6"/>
      <c r="H86" s="7"/>
      <c r="I86" s="7"/>
      <c r="J86" s="8"/>
      <c r="K86" s="11"/>
      <c r="M86" s="10"/>
      <c r="N86" s="6">
        <v>3</v>
      </c>
      <c r="O86" s="6" t="s">
        <v>43</v>
      </c>
      <c r="P86" s="22">
        <v>554486</v>
      </c>
      <c r="Q86" s="22">
        <v>7291613</v>
      </c>
      <c r="R86" s="22">
        <v>453.67033958435002</v>
      </c>
      <c r="S86" s="22">
        <v>71820</v>
      </c>
      <c r="T86" s="22">
        <v>71819</v>
      </c>
      <c r="U86" s="23">
        <v>1.39236981342244E-5</v>
      </c>
      <c r="V86" s="11"/>
    </row>
    <row r="87" spans="2:22" x14ac:dyDescent="0.3">
      <c r="B87" s="10" t="s">
        <v>7</v>
      </c>
      <c r="C87" s="6">
        <v>1</v>
      </c>
      <c r="D87" s="18" t="s">
        <v>46</v>
      </c>
      <c r="E87" s="18"/>
      <c r="F87" s="6"/>
      <c r="G87" s="6"/>
      <c r="H87" s="7"/>
      <c r="I87" s="7"/>
      <c r="J87" s="8"/>
      <c r="K87" s="11"/>
      <c r="M87" s="10" t="s">
        <v>7</v>
      </c>
      <c r="N87" s="6">
        <v>1</v>
      </c>
      <c r="O87" s="18" t="s">
        <v>46</v>
      </c>
      <c r="P87" s="22">
        <v>1573100</v>
      </c>
      <c r="Q87" s="22">
        <v>13350778</v>
      </c>
      <c r="R87" s="22">
        <v>490.14995956420898</v>
      </c>
      <c r="S87" s="22">
        <v>71820</v>
      </c>
      <c r="T87" s="22">
        <v>71816</v>
      </c>
      <c r="U87" s="23">
        <v>5.5694792536897802E-5</v>
      </c>
      <c r="V87" s="11"/>
    </row>
    <row r="88" spans="2:22" x14ac:dyDescent="0.3">
      <c r="B88" s="10"/>
      <c r="C88" s="6">
        <v>3</v>
      </c>
      <c r="D88" s="6"/>
      <c r="E88" s="18"/>
      <c r="F88" s="6"/>
      <c r="G88" s="6"/>
      <c r="H88" s="7"/>
      <c r="I88" s="7"/>
      <c r="J88" s="8"/>
      <c r="K88" s="11"/>
      <c r="M88" s="10"/>
      <c r="N88" s="6">
        <v>3</v>
      </c>
      <c r="O88" s="6"/>
      <c r="P88" s="22">
        <v>924400</v>
      </c>
      <c r="Q88" s="22">
        <v>7179631</v>
      </c>
      <c r="R88" s="22">
        <v>285.46447753906199</v>
      </c>
      <c r="S88" s="22">
        <v>71820</v>
      </c>
      <c r="T88" s="22">
        <v>71815</v>
      </c>
      <c r="U88" s="23">
        <v>6.9618490671122206E-5</v>
      </c>
      <c r="V88" s="11"/>
    </row>
    <row r="89" spans="2:22" x14ac:dyDescent="0.3">
      <c r="B89" s="10"/>
      <c r="C89" s="6">
        <v>5</v>
      </c>
      <c r="D89" s="6"/>
      <c r="E89" s="18"/>
      <c r="F89" s="6"/>
      <c r="G89" s="6"/>
      <c r="H89" s="7"/>
      <c r="I89" s="7"/>
      <c r="J89" s="8"/>
      <c r="K89" s="11"/>
      <c r="M89" s="10"/>
      <c r="N89" s="6">
        <v>5</v>
      </c>
      <c r="O89" s="6"/>
      <c r="P89" s="22">
        <v>710063</v>
      </c>
      <c r="Q89" s="22">
        <v>5833325</v>
      </c>
      <c r="R89" s="22">
        <v>184.54610824584901</v>
      </c>
      <c r="S89" s="22">
        <v>71820</v>
      </c>
      <c r="T89" s="22">
        <v>71820</v>
      </c>
      <c r="U89" s="22">
        <v>0</v>
      </c>
      <c r="V89" s="11"/>
    </row>
    <row r="90" spans="2:22" ht="14.5" thickBot="1" x14ac:dyDescent="0.35">
      <c r="B90" s="12" t="s">
        <v>8</v>
      </c>
      <c r="C90" s="13">
        <v>0</v>
      </c>
      <c r="D90" s="13" t="s">
        <v>45</v>
      </c>
      <c r="E90" s="13"/>
      <c r="F90" s="13"/>
      <c r="G90" s="13"/>
      <c r="H90" s="19"/>
      <c r="I90" s="19"/>
      <c r="J90" s="20"/>
      <c r="K90" s="14"/>
      <c r="M90" s="12" t="s">
        <v>8</v>
      </c>
      <c r="N90" s="13">
        <v>0</v>
      </c>
      <c r="O90" s="13" t="s">
        <v>45</v>
      </c>
      <c r="P90" s="22">
        <v>256744</v>
      </c>
      <c r="Q90" s="22">
        <v>2116270</v>
      </c>
      <c r="R90" s="22">
        <v>79.6397190093994</v>
      </c>
      <c r="S90" s="22">
        <v>71820</v>
      </c>
      <c r="T90" s="22">
        <v>71820</v>
      </c>
      <c r="U90" s="22">
        <v>0</v>
      </c>
      <c r="V90" s="14"/>
    </row>
  </sheetData>
  <phoneticPr fontId="1" type="noConversion"/>
  <conditionalFormatting sqref="G36:G6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R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:R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D65E3-8934-424F-8DF5-5D613ABC58CA}">
  <dimension ref="B1:AC110"/>
  <sheetViews>
    <sheetView tabSelected="1" topLeftCell="A64" zoomScale="96" zoomScaleNormal="96" workbookViewId="0">
      <selection activeCell="F74" sqref="F74"/>
    </sheetView>
  </sheetViews>
  <sheetFormatPr defaultRowHeight="14" x14ac:dyDescent="0.3"/>
  <cols>
    <col min="4" max="4" width="22.25" customWidth="1"/>
    <col min="8" max="8" width="11.08203125" customWidth="1"/>
    <col min="9" max="9" width="8.58203125" customWidth="1"/>
    <col min="10" max="10" width="10.33203125" customWidth="1"/>
    <col min="18" max="18" width="12.08203125" customWidth="1"/>
  </cols>
  <sheetData>
    <row r="1" spans="2:29" ht="14.5" thickBot="1" x14ac:dyDescent="0.35"/>
    <row r="2" spans="2:29" ht="14.5" thickBot="1" x14ac:dyDescent="0.35">
      <c r="B2" s="15" t="s">
        <v>0</v>
      </c>
      <c r="C2" s="16" t="s">
        <v>54</v>
      </c>
      <c r="D2" s="16"/>
      <c r="E2" s="16"/>
      <c r="F2" s="16"/>
      <c r="G2" s="16"/>
      <c r="H2" s="16"/>
      <c r="I2" s="16"/>
      <c r="J2" s="17"/>
      <c r="L2" s="15" t="s">
        <v>53</v>
      </c>
      <c r="M2" s="16" t="s">
        <v>52</v>
      </c>
      <c r="N2" s="16"/>
      <c r="P2" s="16"/>
      <c r="Q2" s="16"/>
      <c r="R2" s="16"/>
      <c r="S2" s="16"/>
      <c r="T2" s="17"/>
      <c r="V2" s="6"/>
      <c r="W2" s="6"/>
      <c r="X2" s="6"/>
      <c r="Y2" s="6"/>
      <c r="Z2" s="6"/>
      <c r="AA2" s="6"/>
      <c r="AB2" s="6"/>
      <c r="AC2" s="6"/>
    </row>
    <row r="3" spans="2:29" x14ac:dyDescent="0.3">
      <c r="B3" s="2" t="s">
        <v>15</v>
      </c>
      <c r="C3" s="3" t="s">
        <v>30</v>
      </c>
      <c r="D3" s="3"/>
      <c r="E3" s="3" t="s">
        <v>17</v>
      </c>
      <c r="F3" s="3" t="s">
        <v>56</v>
      </c>
      <c r="G3" s="3" t="s">
        <v>18</v>
      </c>
      <c r="H3" s="3" t="s">
        <v>56</v>
      </c>
      <c r="I3" s="3" t="s">
        <v>20</v>
      </c>
      <c r="J3" s="4" t="s">
        <v>22</v>
      </c>
      <c r="L3" s="2" t="s">
        <v>15</v>
      </c>
      <c r="M3" s="3" t="s">
        <v>4</v>
      </c>
      <c r="N3" s="3"/>
      <c r="O3" s="3" t="s">
        <v>17</v>
      </c>
      <c r="P3" s="3" t="s">
        <v>56</v>
      </c>
      <c r="Q3" s="3" t="s">
        <v>18</v>
      </c>
      <c r="R3" s="3" t="s">
        <v>56</v>
      </c>
      <c r="S3" s="3" t="s">
        <v>20</v>
      </c>
      <c r="T3" s="4" t="s">
        <v>22</v>
      </c>
      <c r="V3" s="6"/>
      <c r="W3" s="6"/>
      <c r="X3" s="6"/>
      <c r="Y3" s="6"/>
      <c r="Z3" s="6"/>
      <c r="AA3" s="6"/>
      <c r="AB3" s="6"/>
      <c r="AC3" s="6"/>
    </row>
    <row r="4" spans="2:29" x14ac:dyDescent="0.3">
      <c r="B4" s="5" t="s">
        <v>14</v>
      </c>
      <c r="C4" s="6">
        <v>1E-4</v>
      </c>
      <c r="D4" s="6"/>
      <c r="E4" s="22">
        <v>1.9551029205322199</v>
      </c>
      <c r="F4" s="24">
        <f>(E4-$E$4)/$E$4</f>
        <v>0</v>
      </c>
      <c r="G4" s="22">
        <v>302</v>
      </c>
      <c r="H4" s="27">
        <f>(G4-$G$4)/$G$4</f>
        <v>0</v>
      </c>
      <c r="I4" s="22">
        <v>0</v>
      </c>
      <c r="J4" s="9"/>
      <c r="L4" s="5" t="s">
        <v>2</v>
      </c>
      <c r="M4" s="6">
        <v>1E-4</v>
      </c>
      <c r="N4" s="6"/>
      <c r="O4" s="22">
        <v>531.49358367919899</v>
      </c>
      <c r="P4" s="22">
        <f>(O4-$O$4)/$O$4</f>
        <v>0</v>
      </c>
      <c r="Q4" s="22">
        <v>6840.9656417919996</v>
      </c>
      <c r="R4" s="22">
        <f>(Q4-$Q$4)/$Q$4</f>
        <v>0</v>
      </c>
      <c r="S4" s="23">
        <v>9.6170789048143402E-5</v>
      </c>
      <c r="T4" s="11"/>
      <c r="V4" s="25"/>
      <c r="W4" s="6"/>
      <c r="X4" s="6"/>
      <c r="Y4" s="25"/>
      <c r="Z4" s="25"/>
      <c r="AA4" s="25"/>
      <c r="AB4" s="25"/>
      <c r="AC4" s="25"/>
    </row>
    <row r="5" spans="2:29" x14ac:dyDescent="0.3">
      <c r="B5" s="10" t="s">
        <v>12</v>
      </c>
      <c r="C5" s="6">
        <v>1E-3</v>
      </c>
      <c r="D5" s="6" t="s">
        <v>44</v>
      </c>
      <c r="E5" s="22">
        <v>1.9662494659423799</v>
      </c>
      <c r="F5" s="24">
        <f>(E5-$E$4)/$E$4</f>
        <v>5.7012576131417686E-3</v>
      </c>
      <c r="G5" s="22">
        <v>302</v>
      </c>
      <c r="H5" s="27">
        <f>(G5-$G$4)/$G$4</f>
        <v>0</v>
      </c>
      <c r="I5" s="22">
        <v>0</v>
      </c>
      <c r="J5" s="9"/>
      <c r="L5" s="10" t="s">
        <v>12</v>
      </c>
      <c r="M5" s="6">
        <v>1E-3</v>
      </c>
      <c r="N5" s="6" t="s">
        <v>44</v>
      </c>
      <c r="O5" s="22">
        <v>526.88524246215798</v>
      </c>
      <c r="P5" s="22">
        <f>(O5-$O$4)/$O$4</f>
        <v>-8.6705491064263465E-3</v>
      </c>
      <c r="Q5" s="22">
        <v>6840.9656417919996</v>
      </c>
      <c r="R5" s="22">
        <f>(Q5-$Q$4)/$Q$4</f>
        <v>0</v>
      </c>
      <c r="S5" s="22">
        <v>9.9978183907900001E-4</v>
      </c>
      <c r="T5" s="11"/>
      <c r="V5" s="25"/>
      <c r="W5" s="6"/>
      <c r="X5" s="6"/>
      <c r="Y5" s="25"/>
      <c r="Z5" s="25"/>
      <c r="AA5" s="25"/>
      <c r="AB5" s="25"/>
      <c r="AC5" s="25"/>
    </row>
    <row r="6" spans="2:29" x14ac:dyDescent="0.3">
      <c r="B6" s="10"/>
      <c r="C6" s="6">
        <v>0.01</v>
      </c>
      <c r="D6" s="6"/>
      <c r="E6" s="22">
        <v>1.9419822692871</v>
      </c>
      <c r="F6" s="24">
        <f>(E6-$E$4)/$E$4</f>
        <v>-6.7109772622855769E-3</v>
      </c>
      <c r="G6" s="22">
        <v>302</v>
      </c>
      <c r="H6" s="27">
        <f>(G6-$G$4)/$G$4</f>
        <v>0</v>
      </c>
      <c r="I6" s="22">
        <v>0</v>
      </c>
      <c r="J6" s="9"/>
      <c r="L6" s="10"/>
      <c r="M6" s="6">
        <v>0.01</v>
      </c>
      <c r="N6" s="6"/>
      <c r="O6" s="22">
        <v>5.3150863647460902</v>
      </c>
      <c r="P6" s="22">
        <f>(O6-$O$4)/$O$4</f>
        <v>-0.98999971678312071</v>
      </c>
      <c r="Q6" s="22">
        <v>6840.9656417919996</v>
      </c>
      <c r="R6" s="22">
        <f>(Q6-$Q$4)/$Q$4</f>
        <v>0</v>
      </c>
      <c r="S6" s="22">
        <v>8.1583571453878595E-3</v>
      </c>
      <c r="T6" s="11"/>
      <c r="V6" s="25"/>
      <c r="W6" s="6"/>
      <c r="X6" s="6"/>
      <c r="Y6" s="25"/>
      <c r="Z6" s="25"/>
      <c r="AA6" s="25"/>
      <c r="AB6" s="25"/>
      <c r="AC6" s="25"/>
    </row>
    <row r="7" spans="2:29" x14ac:dyDescent="0.3">
      <c r="B7" s="5" t="s">
        <v>13</v>
      </c>
      <c r="C7" s="6">
        <v>0</v>
      </c>
      <c r="D7" s="6" t="s">
        <v>25</v>
      </c>
      <c r="E7" s="22">
        <v>2.3409519195556601</v>
      </c>
      <c r="F7" s="24">
        <f>(E7-$E$4)/$E$4</f>
        <v>0.19735482719160585</v>
      </c>
      <c r="G7" s="22">
        <v>302</v>
      </c>
      <c r="H7" s="27">
        <f>(G7-$G$4)/$G$4</f>
        <v>0</v>
      </c>
      <c r="I7" s="22">
        <v>0</v>
      </c>
      <c r="J7" s="6">
        <v>1E-4</v>
      </c>
      <c r="L7" s="5" t="s">
        <v>13</v>
      </c>
      <c r="M7" s="6">
        <v>0</v>
      </c>
      <c r="N7" s="6" t="s">
        <v>25</v>
      </c>
      <c r="O7" s="22">
        <v>1.75490951538085</v>
      </c>
      <c r="P7" s="22">
        <f>(O7-$O$6)/$O$6</f>
        <v>-0.66982483539292692</v>
      </c>
      <c r="Q7" s="22">
        <v>6840.9656417919996</v>
      </c>
      <c r="R7" s="22">
        <f>(Q7-$Q$6)/$Q$6</f>
        <v>0</v>
      </c>
      <c r="S7" s="22">
        <v>9.0831510278271896E-3</v>
      </c>
      <c r="T7" s="11">
        <v>0.01</v>
      </c>
      <c r="V7" s="25"/>
      <c r="W7" s="6"/>
      <c r="X7" s="6"/>
      <c r="Y7" s="25"/>
      <c r="Z7" s="25"/>
      <c r="AA7" s="25"/>
      <c r="AB7" s="25"/>
      <c r="AC7" s="25"/>
    </row>
    <row r="8" spans="2:29" x14ac:dyDescent="0.3">
      <c r="B8" s="10"/>
      <c r="C8" s="6">
        <v>1</v>
      </c>
      <c r="D8" s="6" t="s">
        <v>26</v>
      </c>
      <c r="E8" s="22">
        <v>1.96868896484375</v>
      </c>
      <c r="F8" s="24">
        <f t="shared" ref="F8:F31" si="0">(E8-$E$4)/$E$4</f>
        <v>6.9490174501052318E-3</v>
      </c>
      <c r="G8" s="22">
        <v>302</v>
      </c>
      <c r="H8" s="27">
        <f t="shared" ref="H8:H31" si="1">(G8-$G$4)/$G$4</f>
        <v>0</v>
      </c>
      <c r="I8" s="22">
        <v>0</v>
      </c>
      <c r="J8" s="9"/>
      <c r="L8" s="10"/>
      <c r="M8" s="6">
        <v>1</v>
      </c>
      <c r="N8" s="6" t="s">
        <v>26</v>
      </c>
      <c r="O8" s="22">
        <v>5.2352867126464799</v>
      </c>
      <c r="P8" s="22">
        <f t="shared" ref="P8:P31" si="2">(O8-$O$6)/$O$6</f>
        <v>-1.5013801587290373E-2</v>
      </c>
      <c r="Q8" s="22">
        <v>6840.9656417919996</v>
      </c>
      <c r="R8" s="22">
        <f t="shared" ref="R8:R31" si="3">(Q8-$Q$6)/$Q$6</f>
        <v>0</v>
      </c>
      <c r="S8" s="22">
        <v>8.1583571453878595E-3</v>
      </c>
      <c r="T8" s="11"/>
      <c r="V8" s="25"/>
      <c r="W8" s="6"/>
      <c r="X8" s="6"/>
      <c r="Y8" s="25"/>
      <c r="Z8" s="25"/>
      <c r="AA8" s="25"/>
      <c r="AB8" s="25"/>
      <c r="AC8" s="25"/>
    </row>
    <row r="9" spans="2:29" x14ac:dyDescent="0.3">
      <c r="B9" s="10"/>
      <c r="C9" s="6">
        <v>2</v>
      </c>
      <c r="D9" s="6" t="s">
        <v>79</v>
      </c>
      <c r="E9" s="22">
        <v>2.2026786804199201</v>
      </c>
      <c r="F9" s="24">
        <f t="shared" si="0"/>
        <v>0.12663055089719005</v>
      </c>
      <c r="G9" s="22">
        <v>302</v>
      </c>
      <c r="H9" s="27">
        <f t="shared" si="1"/>
        <v>0</v>
      </c>
      <c r="I9" s="22">
        <v>0</v>
      </c>
      <c r="J9" s="9"/>
      <c r="L9" s="10"/>
      <c r="M9" s="6">
        <v>2</v>
      </c>
      <c r="N9" s="6" t="s">
        <v>27</v>
      </c>
      <c r="O9" s="22">
        <v>5.4947586059570304</v>
      </c>
      <c r="P9" s="22">
        <f t="shared" si="2"/>
        <v>3.3804199759136629E-2</v>
      </c>
      <c r="Q9" s="22">
        <v>6840.9656417919996</v>
      </c>
      <c r="R9" s="22">
        <f t="shared" si="3"/>
        <v>0</v>
      </c>
      <c r="S9" s="22">
        <v>7.9739350202887894E-3</v>
      </c>
      <c r="T9" s="11"/>
      <c r="V9" s="25"/>
      <c r="W9" s="6"/>
      <c r="X9" s="6"/>
      <c r="Y9" s="25"/>
      <c r="Z9" s="25"/>
      <c r="AA9" s="25"/>
      <c r="AB9" s="25"/>
      <c r="AC9" s="25"/>
    </row>
    <row r="10" spans="2:29" x14ac:dyDescent="0.3">
      <c r="B10" s="5" t="s">
        <v>3</v>
      </c>
      <c r="C10" s="6">
        <v>-1</v>
      </c>
      <c r="D10" s="6" t="s">
        <v>28</v>
      </c>
      <c r="E10" s="22">
        <v>1.96570396423339</v>
      </c>
      <c r="F10" s="24">
        <f t="shared" si="0"/>
        <v>5.4222432946314011E-3</v>
      </c>
      <c r="G10" s="22">
        <v>302</v>
      </c>
      <c r="H10" s="27">
        <f t="shared" si="1"/>
        <v>0</v>
      </c>
      <c r="I10" s="22">
        <v>0</v>
      </c>
      <c r="J10" s="9"/>
      <c r="L10" s="5" t="s">
        <v>3</v>
      </c>
      <c r="M10" s="6">
        <v>-1</v>
      </c>
      <c r="N10" s="6" t="s">
        <v>28</v>
      </c>
      <c r="O10" s="22">
        <v>4.3404388427734304</v>
      </c>
      <c r="P10" s="22">
        <f t="shared" si="2"/>
        <v>-0.18337378832398712</v>
      </c>
      <c r="Q10" s="22">
        <v>6840.9656417919996</v>
      </c>
      <c r="R10" s="22">
        <f t="shared" si="3"/>
        <v>0</v>
      </c>
      <c r="S10" s="22">
        <v>8.3856739011128906E-3</v>
      </c>
      <c r="T10" s="11"/>
      <c r="V10" s="25"/>
      <c r="W10" s="6"/>
      <c r="X10" s="6"/>
      <c r="Y10" s="25"/>
      <c r="Z10" s="25"/>
      <c r="AA10" s="25"/>
      <c r="AB10" s="25"/>
      <c r="AC10" s="25"/>
    </row>
    <row r="11" spans="2:29" x14ac:dyDescent="0.3">
      <c r="B11" s="10"/>
      <c r="C11" s="6">
        <v>1</v>
      </c>
      <c r="D11" s="6" t="s">
        <v>29</v>
      </c>
      <c r="E11" s="22">
        <v>2.2179298400878902</v>
      </c>
      <c r="F11" s="24">
        <f t="shared" si="0"/>
        <v>0.13443124492091868</v>
      </c>
      <c r="G11" s="22">
        <v>302</v>
      </c>
      <c r="H11" s="27">
        <f t="shared" si="1"/>
        <v>0</v>
      </c>
      <c r="I11" s="22">
        <v>0</v>
      </c>
      <c r="J11" s="9"/>
      <c r="L11" s="10"/>
      <c r="M11" s="6">
        <v>1</v>
      </c>
      <c r="N11" s="6" t="s">
        <v>29</v>
      </c>
      <c r="O11" s="22">
        <v>5.7099437713623002</v>
      </c>
      <c r="P11" s="22">
        <f t="shared" si="2"/>
        <v>7.428993237724614E-2</v>
      </c>
      <c r="Q11" s="22">
        <v>6854.5136744849997</v>
      </c>
      <c r="R11" s="22">
        <f t="shared" si="3"/>
        <v>1.9804269459027966E-3</v>
      </c>
      <c r="S11" s="22">
        <v>9.9600699222421908E-3</v>
      </c>
      <c r="T11" s="11"/>
      <c r="V11" s="25"/>
      <c r="W11" s="6"/>
      <c r="X11" s="6"/>
      <c r="Y11" s="25"/>
      <c r="Z11" s="25"/>
      <c r="AA11" s="25"/>
      <c r="AB11" s="25"/>
      <c r="AC11" s="25"/>
    </row>
    <row r="12" spans="2:29" x14ac:dyDescent="0.3">
      <c r="B12" s="5" t="s">
        <v>5</v>
      </c>
      <c r="C12" s="6">
        <v>0</v>
      </c>
      <c r="D12" s="18" t="s">
        <v>31</v>
      </c>
      <c r="E12" s="22">
        <v>7.1525077819824201</v>
      </c>
      <c r="F12" s="24">
        <f t="shared" si="0"/>
        <v>2.6583791609473728</v>
      </c>
      <c r="G12" s="22">
        <v>302</v>
      </c>
      <c r="H12" s="27">
        <f t="shared" si="1"/>
        <v>0</v>
      </c>
      <c r="I12" s="22">
        <v>0</v>
      </c>
      <c r="J12" s="11"/>
      <c r="L12" s="5" t="s">
        <v>5</v>
      </c>
      <c r="M12" s="6">
        <v>0</v>
      </c>
      <c r="N12" s="18" t="s">
        <v>31</v>
      </c>
      <c r="O12" s="22">
        <v>5.9588527679443297</v>
      </c>
      <c r="P12" s="22">
        <f t="shared" si="2"/>
        <v>0.12112059127923375</v>
      </c>
      <c r="Q12" s="22">
        <v>6840.9656417919996</v>
      </c>
      <c r="R12" s="22">
        <f t="shared" si="3"/>
        <v>0</v>
      </c>
      <c r="S12" s="22">
        <v>7.9208023787227192E-3</v>
      </c>
      <c r="T12" s="11"/>
      <c r="V12" s="25"/>
      <c r="W12" s="6"/>
      <c r="X12" s="18"/>
      <c r="Y12" s="25"/>
      <c r="Z12" s="25"/>
      <c r="AA12" s="25"/>
      <c r="AB12" s="25"/>
      <c r="AC12" s="25"/>
    </row>
    <row r="13" spans="2:29" x14ac:dyDescent="0.3">
      <c r="B13" s="10"/>
      <c r="C13" s="6">
        <v>0.1</v>
      </c>
      <c r="D13" s="6"/>
      <c r="E13" s="22">
        <v>2.6828441619872998</v>
      </c>
      <c r="F13" s="24">
        <f t="shared" si="0"/>
        <v>0.37222656352892847</v>
      </c>
      <c r="G13" s="22">
        <v>302</v>
      </c>
      <c r="H13" s="27">
        <f t="shared" si="1"/>
        <v>0</v>
      </c>
      <c r="I13" s="22">
        <v>0</v>
      </c>
      <c r="J13" s="11"/>
      <c r="L13" s="10"/>
      <c r="M13" s="6">
        <v>0.1</v>
      </c>
      <c r="N13" s="6"/>
      <c r="O13" s="22">
        <v>6.6835899353027299</v>
      </c>
      <c r="P13" s="22">
        <f t="shared" si="2"/>
        <v>0.25747532149875335</v>
      </c>
      <c r="Q13" s="22">
        <v>6840.9656417919996</v>
      </c>
      <c r="R13" s="22">
        <f t="shared" si="3"/>
        <v>0</v>
      </c>
      <c r="S13" s="22">
        <v>7.9527254196391506E-3</v>
      </c>
      <c r="T13" s="11"/>
      <c r="V13" s="25"/>
      <c r="W13" s="6"/>
      <c r="X13" s="6"/>
      <c r="Y13" s="25"/>
      <c r="Z13" s="25"/>
      <c r="AA13" s="25"/>
      <c r="AB13" s="25"/>
      <c r="AC13" s="25"/>
    </row>
    <row r="14" spans="2:29" x14ac:dyDescent="0.3">
      <c r="B14" s="10"/>
      <c r="C14" s="6">
        <v>0.3</v>
      </c>
      <c r="D14" s="6"/>
      <c r="E14" s="22">
        <v>1.9475784301757799</v>
      </c>
      <c r="F14" s="24">
        <f t="shared" si="0"/>
        <v>-3.8486415612287357E-3</v>
      </c>
      <c r="G14" s="22">
        <v>302</v>
      </c>
      <c r="H14" s="27">
        <f t="shared" si="1"/>
        <v>0</v>
      </c>
      <c r="I14" s="22">
        <v>0</v>
      </c>
      <c r="J14" s="11"/>
      <c r="L14" s="10"/>
      <c r="M14" s="6">
        <v>0.3</v>
      </c>
      <c r="N14" s="6"/>
      <c r="O14" s="22">
        <v>14.034944534301699</v>
      </c>
      <c r="P14" s="22">
        <f t="shared" si="2"/>
        <v>1.640586355735006</v>
      </c>
      <c r="Q14" s="22">
        <v>6857.363731894</v>
      </c>
      <c r="R14" s="22">
        <f t="shared" si="3"/>
        <v>2.3970431896080864E-3</v>
      </c>
      <c r="S14" s="22">
        <v>9.9964477708456602E-3</v>
      </c>
      <c r="T14" s="11"/>
      <c r="V14" s="25"/>
      <c r="W14" s="6"/>
      <c r="X14" s="6"/>
      <c r="Y14" s="25"/>
      <c r="Z14" s="25"/>
      <c r="AA14" s="25"/>
      <c r="AB14" s="25"/>
      <c r="AC14" s="25"/>
    </row>
    <row r="15" spans="2:29" x14ac:dyDescent="0.3">
      <c r="B15" s="10"/>
      <c r="C15" s="6">
        <v>0.5</v>
      </c>
      <c r="D15" s="6"/>
      <c r="E15" s="22">
        <v>1.92067718505859</v>
      </c>
      <c r="F15" s="24">
        <f t="shared" si="0"/>
        <v>-1.7608144876720105E-2</v>
      </c>
      <c r="G15" s="22">
        <v>302</v>
      </c>
      <c r="H15" s="27">
        <f t="shared" si="1"/>
        <v>0</v>
      </c>
      <c r="I15" s="22">
        <v>0</v>
      </c>
      <c r="J15" s="11"/>
      <c r="L15" s="10"/>
      <c r="M15" s="6">
        <v>0.5</v>
      </c>
      <c r="N15" s="6"/>
      <c r="O15" s="22">
        <v>7.4233264923095703</v>
      </c>
      <c r="P15" s="22">
        <f t="shared" si="2"/>
        <v>0.39665209234360088</v>
      </c>
      <c r="Q15" s="22">
        <v>6850.7440238290001</v>
      </c>
      <c r="R15" s="22">
        <f t="shared" si="3"/>
        <v>1.4293862225039657E-3</v>
      </c>
      <c r="S15" s="22">
        <v>9.9330391073746607E-3</v>
      </c>
      <c r="T15" s="11"/>
      <c r="V15" s="25"/>
      <c r="W15" s="6"/>
      <c r="X15" s="6"/>
      <c r="Y15" s="25"/>
      <c r="Z15" s="25"/>
      <c r="AA15" s="25"/>
      <c r="AB15" s="25"/>
      <c r="AC15" s="25"/>
    </row>
    <row r="16" spans="2:29" x14ac:dyDescent="0.3">
      <c r="B16" s="10"/>
      <c r="C16" s="6">
        <v>0.7</v>
      </c>
      <c r="D16" s="6"/>
      <c r="E16" s="22">
        <v>2.1092262268066402</v>
      </c>
      <c r="F16" s="24">
        <f t="shared" si="0"/>
        <v>7.8831300723782194E-2</v>
      </c>
      <c r="G16" s="22">
        <v>302</v>
      </c>
      <c r="H16" s="27">
        <f t="shared" si="1"/>
        <v>0</v>
      </c>
      <c r="I16" s="22">
        <v>0</v>
      </c>
      <c r="J16" s="11"/>
      <c r="L16" s="10"/>
      <c r="M16" s="6">
        <v>0.7</v>
      </c>
      <c r="N16" s="6"/>
      <c r="O16" s="22">
        <v>2.31716537475585</v>
      </c>
      <c r="P16" s="22">
        <f t="shared" si="2"/>
        <v>-0.56403993919550455</v>
      </c>
      <c r="Q16" s="22">
        <v>6840.9656417919996</v>
      </c>
      <c r="R16" s="22">
        <f t="shared" si="3"/>
        <v>0</v>
      </c>
      <c r="S16" s="22">
        <v>9.1266549498367905E-3</v>
      </c>
      <c r="T16" s="11"/>
      <c r="V16" s="25"/>
      <c r="W16" s="6"/>
      <c r="X16" s="6"/>
      <c r="Y16" s="25"/>
      <c r="Z16" s="25"/>
      <c r="AA16" s="25"/>
      <c r="AB16" s="25"/>
      <c r="AC16" s="25"/>
    </row>
    <row r="17" spans="2:29" x14ac:dyDescent="0.3">
      <c r="B17" s="10"/>
      <c r="C17" s="6">
        <v>1</v>
      </c>
      <c r="D17" s="6"/>
      <c r="E17" s="22">
        <v>2.27335357666015</v>
      </c>
      <c r="F17" s="24">
        <f t="shared" si="0"/>
        <v>0.16277948991109667</v>
      </c>
      <c r="G17" s="22">
        <v>302</v>
      </c>
      <c r="H17" s="27">
        <f t="shared" si="1"/>
        <v>0</v>
      </c>
      <c r="I17" s="22">
        <v>0</v>
      </c>
      <c r="J17" s="11"/>
      <c r="L17" s="10"/>
      <c r="M17" s="6">
        <v>1</v>
      </c>
      <c r="N17" s="6"/>
      <c r="O17" s="22">
        <v>15.849290847778301</v>
      </c>
      <c r="P17" s="22">
        <f t="shared" si="2"/>
        <v>1.9819441792900097</v>
      </c>
      <c r="Q17" s="22">
        <v>6840.9656417919996</v>
      </c>
      <c r="R17" s="22">
        <f t="shared" si="3"/>
        <v>0</v>
      </c>
      <c r="S17" s="22">
        <v>9.0275822678000297E-3</v>
      </c>
      <c r="T17" s="11"/>
      <c r="V17" s="25"/>
      <c r="W17" s="6"/>
      <c r="X17" s="6"/>
      <c r="Y17" s="25"/>
      <c r="Z17" s="25"/>
      <c r="AA17" s="25"/>
      <c r="AB17" s="25"/>
      <c r="AC17" s="25"/>
    </row>
    <row r="18" spans="2:29" x14ac:dyDescent="0.3">
      <c r="B18" s="5" t="s">
        <v>9</v>
      </c>
      <c r="C18" s="6">
        <v>1</v>
      </c>
      <c r="D18" s="6" t="s">
        <v>36</v>
      </c>
      <c r="E18" s="22">
        <v>2.3785133361816402</v>
      </c>
      <c r="F18" s="24">
        <f t="shared" si="0"/>
        <v>0.21656681661247743</v>
      </c>
      <c r="G18" s="22">
        <v>302</v>
      </c>
      <c r="H18" s="27">
        <f t="shared" si="1"/>
        <v>0</v>
      </c>
      <c r="I18" s="22">
        <v>0</v>
      </c>
      <c r="J18" s="11"/>
      <c r="L18" s="5" t="s">
        <v>9</v>
      </c>
      <c r="M18" s="6">
        <v>1</v>
      </c>
      <c r="N18" s="6" t="s">
        <v>36</v>
      </c>
      <c r="O18" s="22">
        <v>3.9665718078613201</v>
      </c>
      <c r="P18" s="22">
        <f t="shared" si="2"/>
        <v>-0.25371451456164451</v>
      </c>
      <c r="Q18" s="22">
        <v>6840.9656417919996</v>
      </c>
      <c r="R18" s="22">
        <f t="shared" si="3"/>
        <v>0</v>
      </c>
      <c r="S18" s="22">
        <v>9.5945486173574408E-3</v>
      </c>
      <c r="T18" s="11"/>
      <c r="V18" s="25"/>
      <c r="W18" s="6"/>
      <c r="X18" s="6"/>
      <c r="Y18" s="25"/>
      <c r="Z18" s="25"/>
      <c r="AA18" s="25"/>
      <c r="AB18" s="25"/>
      <c r="AC18" s="25"/>
    </row>
    <row r="19" spans="2:29" x14ac:dyDescent="0.3">
      <c r="B19" s="10"/>
      <c r="C19" s="6">
        <v>2</v>
      </c>
      <c r="D19" s="6" t="s">
        <v>35</v>
      </c>
      <c r="E19" s="22">
        <v>4.5834636688232404</v>
      </c>
      <c r="F19" s="24">
        <f t="shared" si="0"/>
        <v>1.3443592767870889</v>
      </c>
      <c r="G19" s="22">
        <v>302</v>
      </c>
      <c r="H19" s="27">
        <f t="shared" si="1"/>
        <v>0</v>
      </c>
      <c r="I19" s="22">
        <v>0</v>
      </c>
      <c r="J19" s="11"/>
      <c r="L19" s="10"/>
      <c r="M19" s="6">
        <v>2</v>
      </c>
      <c r="N19" s="6" t="s">
        <v>35</v>
      </c>
      <c r="O19" s="22">
        <v>3.77364158630371</v>
      </c>
      <c r="P19" s="22">
        <f t="shared" si="2"/>
        <v>-0.29001311976160471</v>
      </c>
      <c r="Q19" s="22">
        <v>6840.9656417919996</v>
      </c>
      <c r="R19" s="22">
        <f t="shared" si="3"/>
        <v>0</v>
      </c>
      <c r="S19" s="22">
        <v>8.2964223692819604E-3</v>
      </c>
      <c r="T19" s="11"/>
      <c r="V19" s="25"/>
      <c r="W19" s="6"/>
      <c r="X19" s="6"/>
      <c r="Y19" s="25"/>
      <c r="Z19" s="25"/>
      <c r="AA19" s="25"/>
      <c r="AB19" s="25"/>
      <c r="AC19" s="25"/>
    </row>
    <row r="20" spans="2:29" x14ac:dyDescent="0.3">
      <c r="B20" s="10"/>
      <c r="C20" s="6">
        <v>3</v>
      </c>
      <c r="D20" s="6" t="s">
        <v>34</v>
      </c>
      <c r="E20" s="22">
        <v>9.4991302490234304</v>
      </c>
      <c r="F20" s="24">
        <f t="shared" si="0"/>
        <v>3.8586343712470996</v>
      </c>
      <c r="G20" s="22">
        <v>302</v>
      </c>
      <c r="H20" s="27">
        <f t="shared" si="1"/>
        <v>0</v>
      </c>
      <c r="I20" s="22">
        <v>0</v>
      </c>
      <c r="J20" s="11"/>
      <c r="L20" s="10"/>
      <c r="M20" s="6">
        <v>3</v>
      </c>
      <c r="N20" s="6" t="s">
        <v>34</v>
      </c>
      <c r="O20" s="22">
        <v>5.43204498291015</v>
      </c>
      <c r="P20" s="22">
        <f t="shared" si="2"/>
        <v>2.2005026849577284E-2</v>
      </c>
      <c r="Q20" s="22">
        <v>6857.8707457840001</v>
      </c>
      <c r="R20" s="22">
        <f t="shared" si="3"/>
        <v>2.471157564178639E-3</v>
      </c>
      <c r="S20" s="22">
        <v>9.9941012520967792E-3</v>
      </c>
      <c r="T20" s="11"/>
      <c r="V20" s="25"/>
      <c r="W20" s="6"/>
      <c r="X20" s="6"/>
      <c r="Y20" s="25"/>
      <c r="Z20" s="25"/>
      <c r="AA20" s="25"/>
      <c r="AB20" s="25"/>
      <c r="AC20" s="25"/>
    </row>
    <row r="21" spans="2:29" x14ac:dyDescent="0.3">
      <c r="B21" s="5" t="s">
        <v>6</v>
      </c>
      <c r="C21" s="6">
        <v>1</v>
      </c>
      <c r="D21" s="18" t="s">
        <v>39</v>
      </c>
      <c r="E21" s="22">
        <v>2.6027202606201101</v>
      </c>
      <c r="F21" s="24">
        <f t="shared" si="0"/>
        <v>0.33124462824268874</v>
      </c>
      <c r="G21" s="22">
        <v>302</v>
      </c>
      <c r="H21" s="27">
        <f t="shared" si="1"/>
        <v>0</v>
      </c>
      <c r="I21" s="22">
        <v>0</v>
      </c>
      <c r="J21" s="11"/>
      <c r="L21" s="5" t="s">
        <v>6</v>
      </c>
      <c r="M21" s="6">
        <v>1</v>
      </c>
      <c r="N21" s="18" t="s">
        <v>39</v>
      </c>
      <c r="O21" s="22">
        <v>6.7085819244384703</v>
      </c>
      <c r="P21" s="22">
        <f t="shared" si="2"/>
        <v>0.26217740673701162</v>
      </c>
      <c r="Q21" s="22">
        <v>6840.9656417919996</v>
      </c>
      <c r="R21" s="22">
        <f t="shared" si="3"/>
        <v>0</v>
      </c>
      <c r="S21" s="22">
        <v>8.3019558555828994E-3</v>
      </c>
      <c r="T21" s="11"/>
      <c r="V21" s="25"/>
      <c r="W21" s="6"/>
      <c r="X21" s="18"/>
      <c r="Y21" s="25"/>
      <c r="Z21" s="25"/>
      <c r="AA21" s="25"/>
      <c r="AB21" s="25"/>
      <c r="AC21" s="25"/>
    </row>
    <row r="22" spans="2:29" x14ac:dyDescent="0.3">
      <c r="B22" s="10"/>
      <c r="C22" s="6">
        <v>2</v>
      </c>
      <c r="D22" s="6" t="s">
        <v>38</v>
      </c>
      <c r="E22" s="22">
        <v>3.0326900482177699</v>
      </c>
      <c r="F22" s="24">
        <f t="shared" si="0"/>
        <v>0.55116644569903672</v>
      </c>
      <c r="G22" s="22">
        <v>302</v>
      </c>
      <c r="H22" s="27">
        <f t="shared" si="1"/>
        <v>0</v>
      </c>
      <c r="I22" s="22">
        <v>0</v>
      </c>
      <c r="J22" s="11"/>
      <c r="L22" s="10"/>
      <c r="M22" s="6">
        <v>2</v>
      </c>
      <c r="N22" s="6" t="s">
        <v>38</v>
      </c>
      <c r="O22" s="22">
        <v>6.90651130676269</v>
      </c>
      <c r="P22" s="22">
        <f t="shared" si="2"/>
        <v>0.29941657252687454</v>
      </c>
      <c r="Q22" s="22">
        <v>6852.3509910820003</v>
      </c>
      <c r="R22" s="22">
        <f t="shared" si="3"/>
        <v>1.6642897927226393E-3</v>
      </c>
      <c r="S22" s="22">
        <v>9.9965853579668598E-3</v>
      </c>
      <c r="T22" s="11"/>
      <c r="V22" s="25"/>
      <c r="W22" s="6"/>
      <c r="X22" s="6"/>
      <c r="Y22" s="25"/>
      <c r="Z22" s="25"/>
      <c r="AA22" s="25"/>
      <c r="AB22" s="25"/>
      <c r="AC22" s="25"/>
    </row>
    <row r="23" spans="2:29" x14ac:dyDescent="0.3">
      <c r="B23" s="10"/>
      <c r="C23" s="6">
        <v>3</v>
      </c>
      <c r="D23" s="6" t="s">
        <v>37</v>
      </c>
      <c r="E23" s="22">
        <v>3.4864616394042902</v>
      </c>
      <c r="F23" s="24">
        <f t="shared" si="0"/>
        <v>0.78326245784298787</v>
      </c>
      <c r="G23" s="22">
        <v>302</v>
      </c>
      <c r="H23" s="27">
        <f t="shared" si="1"/>
        <v>0</v>
      </c>
      <c r="I23" s="22">
        <v>0</v>
      </c>
      <c r="J23" s="11"/>
      <c r="L23" s="10"/>
      <c r="M23" s="6">
        <v>3</v>
      </c>
      <c r="N23" s="6" t="s">
        <v>37</v>
      </c>
      <c r="O23" s="22">
        <v>11.667797088623001</v>
      </c>
      <c r="P23" s="22">
        <f t="shared" si="2"/>
        <v>1.1952224833096177</v>
      </c>
      <c r="Q23" s="22">
        <v>6854.5136744849997</v>
      </c>
      <c r="R23" s="22">
        <f t="shared" si="3"/>
        <v>1.9804269459027966E-3</v>
      </c>
      <c r="S23" s="22">
        <v>9.9947317353240202E-3</v>
      </c>
      <c r="T23" s="11"/>
      <c r="V23" s="25"/>
      <c r="W23" s="6"/>
      <c r="X23" s="6"/>
      <c r="Y23" s="25"/>
      <c r="Z23" s="25"/>
      <c r="AA23" s="25"/>
      <c r="AB23" s="25"/>
      <c r="AC23" s="25"/>
    </row>
    <row r="24" spans="2:29" x14ac:dyDescent="0.3">
      <c r="B24" s="10" t="s">
        <v>1</v>
      </c>
      <c r="C24" s="6">
        <v>0</v>
      </c>
      <c r="D24" s="6" t="s">
        <v>40</v>
      </c>
      <c r="E24" s="22">
        <v>3.3721637725829998</v>
      </c>
      <c r="F24" s="24">
        <f t="shared" si="0"/>
        <v>0.72480115351933816</v>
      </c>
      <c r="G24" s="22">
        <v>302</v>
      </c>
      <c r="H24" s="27">
        <f t="shared" si="1"/>
        <v>0</v>
      </c>
      <c r="I24" s="22">
        <v>0</v>
      </c>
      <c r="J24" s="11"/>
      <c r="L24" s="10" t="s">
        <v>1</v>
      </c>
      <c r="M24" s="6">
        <v>0</v>
      </c>
      <c r="N24" s="6" t="s">
        <v>40</v>
      </c>
      <c r="O24" s="22">
        <v>1.8683280944824201</v>
      </c>
      <c r="P24" s="22">
        <f t="shared" si="2"/>
        <v>-0.64848584458106484</v>
      </c>
      <c r="Q24" s="22">
        <v>6847.2512716760002</v>
      </c>
      <c r="R24" s="22">
        <f t="shared" si="3"/>
        <v>9.1882202208431194E-4</v>
      </c>
      <c r="S24" s="22">
        <v>9.4845500284594896E-3</v>
      </c>
      <c r="T24" s="11"/>
      <c r="V24" s="25"/>
      <c r="W24" s="6"/>
      <c r="X24" s="6"/>
      <c r="Y24" s="25"/>
      <c r="Z24" s="25"/>
      <c r="AA24" s="25"/>
      <c r="AB24" s="25"/>
      <c r="AC24" s="25"/>
    </row>
    <row r="25" spans="2:29" x14ac:dyDescent="0.3">
      <c r="B25" s="10"/>
      <c r="C25" s="6">
        <v>1</v>
      </c>
      <c r="D25" s="6" t="s">
        <v>41</v>
      </c>
      <c r="E25" s="22">
        <v>3.01089096069335</v>
      </c>
      <c r="F25" s="24">
        <f t="shared" si="0"/>
        <v>0.54001660427867526</v>
      </c>
      <c r="G25" s="22">
        <v>302</v>
      </c>
      <c r="H25" s="27">
        <f t="shared" si="1"/>
        <v>0</v>
      </c>
      <c r="I25" s="22">
        <v>0</v>
      </c>
      <c r="J25" s="11"/>
      <c r="L25" s="10"/>
      <c r="M25" s="6">
        <v>1</v>
      </c>
      <c r="N25" s="6" t="s">
        <v>41</v>
      </c>
      <c r="O25" s="22">
        <v>2.8069877624511701</v>
      </c>
      <c r="P25" s="22">
        <f t="shared" si="2"/>
        <v>-0.47188294416637117</v>
      </c>
      <c r="Q25" s="22">
        <v>6852.7327433700002</v>
      </c>
      <c r="R25" s="22">
        <f t="shared" si="3"/>
        <v>1.7200936525853115E-3</v>
      </c>
      <c r="S25" s="22">
        <v>9.9972408937312705E-3</v>
      </c>
      <c r="T25" s="11"/>
      <c r="V25" s="6"/>
      <c r="W25" s="6"/>
      <c r="X25" s="6"/>
      <c r="Y25" s="25"/>
      <c r="Z25" s="25"/>
      <c r="AA25" s="25"/>
      <c r="AB25" s="25"/>
      <c r="AC25" s="25"/>
    </row>
    <row r="26" spans="2:29" x14ac:dyDescent="0.3">
      <c r="B26" s="10"/>
      <c r="C26" s="6">
        <v>2</v>
      </c>
      <c r="D26" s="6" t="s">
        <v>42</v>
      </c>
      <c r="E26" s="22">
        <v>4.6541099548339799</v>
      </c>
      <c r="F26" s="24">
        <f t="shared" si="0"/>
        <v>1.380493582182893</v>
      </c>
      <c r="G26" s="22">
        <v>302</v>
      </c>
      <c r="H26" s="27">
        <f t="shared" si="1"/>
        <v>0</v>
      </c>
      <c r="I26" s="22">
        <v>0</v>
      </c>
      <c r="J26" s="11"/>
      <c r="L26" s="10"/>
      <c r="M26" s="6">
        <v>2</v>
      </c>
      <c r="N26" s="6" t="s">
        <v>42</v>
      </c>
      <c r="O26" s="22">
        <v>4.2804584503173801</v>
      </c>
      <c r="P26" s="22">
        <f t="shared" si="2"/>
        <v>-0.19465872112468219</v>
      </c>
      <c r="Q26" s="22">
        <v>6853.0770984250003</v>
      </c>
      <c r="R26" s="22">
        <f t="shared" si="3"/>
        <v>1.7704308524824077E-3</v>
      </c>
      <c r="S26" s="22">
        <v>9.9970417230298095E-3</v>
      </c>
      <c r="T26" s="11"/>
      <c r="V26" s="6"/>
      <c r="W26" s="6"/>
      <c r="X26" s="6"/>
      <c r="Y26" s="25"/>
      <c r="Z26" s="25"/>
      <c r="AA26" s="25"/>
      <c r="AB26" s="25"/>
      <c r="AC26" s="25"/>
    </row>
    <row r="27" spans="2:29" x14ac:dyDescent="0.3">
      <c r="B27" s="10"/>
      <c r="C27" s="6">
        <v>3</v>
      </c>
      <c r="D27" s="6" t="s">
        <v>43</v>
      </c>
      <c r="E27" s="22">
        <v>8.2769546508788991</v>
      </c>
      <c r="F27" s="24">
        <f t="shared" si="0"/>
        <v>3.2335135219509259</v>
      </c>
      <c r="G27" s="22">
        <v>302</v>
      </c>
      <c r="H27" s="27">
        <f t="shared" si="1"/>
        <v>0</v>
      </c>
      <c r="I27" s="22">
        <v>0</v>
      </c>
      <c r="J27" s="11"/>
      <c r="L27" s="10"/>
      <c r="M27" s="6">
        <v>3</v>
      </c>
      <c r="N27" s="6" t="s">
        <v>43</v>
      </c>
      <c r="O27" s="22">
        <v>4.10152244567871</v>
      </c>
      <c r="P27" s="22">
        <f t="shared" si="2"/>
        <v>-0.22832440261304277</v>
      </c>
      <c r="Q27" s="22">
        <v>6850.7440238290001</v>
      </c>
      <c r="R27" s="22">
        <f t="shared" si="3"/>
        <v>1.4293862225039657E-3</v>
      </c>
      <c r="S27" s="22">
        <v>9.9001596381422408E-3</v>
      </c>
      <c r="T27" s="11"/>
      <c r="V27" s="6"/>
      <c r="W27" s="6"/>
      <c r="X27" s="6"/>
      <c r="Y27" s="25"/>
      <c r="Z27" s="25"/>
      <c r="AA27" s="25"/>
      <c r="AB27" s="25"/>
      <c r="AC27" s="25"/>
    </row>
    <row r="28" spans="2:29" x14ac:dyDescent="0.3">
      <c r="B28" s="10" t="s">
        <v>7</v>
      </c>
      <c r="C28" s="6">
        <v>1</v>
      </c>
      <c r="D28" s="18" t="s">
        <v>46</v>
      </c>
      <c r="E28" s="22">
        <v>2.39869880676269</v>
      </c>
      <c r="F28" s="24">
        <f t="shared" si="0"/>
        <v>0.22689132197179368</v>
      </c>
      <c r="G28" s="22">
        <v>302</v>
      </c>
      <c r="H28" s="27">
        <f t="shared" si="1"/>
        <v>0</v>
      </c>
      <c r="I28" s="22">
        <v>0</v>
      </c>
      <c r="J28" s="11"/>
      <c r="L28" s="10" t="s">
        <v>7</v>
      </c>
      <c r="M28" s="6">
        <v>1</v>
      </c>
      <c r="N28" s="18" t="s">
        <v>46</v>
      </c>
      <c r="O28" s="22">
        <v>2.1112384796142498</v>
      </c>
      <c r="P28" s="22">
        <f t="shared" si="2"/>
        <v>-0.60278378661583476</v>
      </c>
      <c r="Q28" s="22">
        <v>6851.1255001979998</v>
      </c>
      <c r="R28" s="22">
        <f t="shared" si="3"/>
        <v>1.4851497490256144E-3</v>
      </c>
      <c r="S28" s="22">
        <v>9.9929484730702095E-3</v>
      </c>
      <c r="T28" s="11"/>
      <c r="V28" s="6"/>
      <c r="W28" s="6"/>
      <c r="X28" s="18"/>
      <c r="Y28" s="25"/>
      <c r="Z28" s="25"/>
      <c r="AA28" s="25"/>
      <c r="AB28" s="25"/>
      <c r="AC28" s="25"/>
    </row>
    <row r="29" spans="2:29" x14ac:dyDescent="0.3">
      <c r="B29" s="10"/>
      <c r="C29" s="6">
        <v>3</v>
      </c>
      <c r="D29" s="6"/>
      <c r="E29" s="22">
        <v>2.75940513610839</v>
      </c>
      <c r="F29" s="24">
        <f t="shared" si="0"/>
        <v>0.41138612557400417</v>
      </c>
      <c r="G29" s="22">
        <v>302</v>
      </c>
      <c r="H29" s="27">
        <f t="shared" si="1"/>
        <v>0</v>
      </c>
      <c r="I29" s="22">
        <v>0</v>
      </c>
      <c r="J29" s="11"/>
      <c r="L29" s="10"/>
      <c r="M29" s="6">
        <v>3</v>
      </c>
      <c r="N29" s="6"/>
      <c r="O29" s="22">
        <v>3.8336181640625</v>
      </c>
      <c r="P29" s="22">
        <f t="shared" si="2"/>
        <v>-0.27872890467215622</v>
      </c>
      <c r="Q29" s="22">
        <v>6854.5136744849997</v>
      </c>
      <c r="R29" s="22">
        <f t="shared" si="3"/>
        <v>1.9804269459027966E-3</v>
      </c>
      <c r="S29" s="22">
        <v>9.9936786983487805E-3</v>
      </c>
      <c r="T29" s="11"/>
      <c r="V29" s="6"/>
      <c r="W29" s="6"/>
      <c r="X29" s="6"/>
      <c r="Y29" s="25"/>
      <c r="Z29" s="25"/>
      <c r="AA29" s="25"/>
      <c r="AB29" s="25"/>
      <c r="AC29" s="25"/>
    </row>
    <row r="30" spans="2:29" x14ac:dyDescent="0.3">
      <c r="B30" s="10"/>
      <c r="C30" s="6">
        <v>5</v>
      </c>
      <c r="D30" s="6"/>
      <c r="E30" s="22">
        <v>3.3616523742675701</v>
      </c>
      <c r="F30" s="24">
        <f t="shared" si="0"/>
        <v>0.71942476222809693</v>
      </c>
      <c r="G30" s="22">
        <v>302</v>
      </c>
      <c r="H30" s="27">
        <f t="shared" si="1"/>
        <v>0</v>
      </c>
      <c r="I30" s="22">
        <v>0</v>
      </c>
      <c r="J30" s="11"/>
      <c r="L30" s="10"/>
      <c r="M30" s="6">
        <v>5</v>
      </c>
      <c r="N30" s="6"/>
      <c r="O30" s="22">
        <v>3.33679771423339</v>
      </c>
      <c r="P30" s="22">
        <f t="shared" si="2"/>
        <v>-0.37220254098490196</v>
      </c>
      <c r="Q30" s="22">
        <v>6840.9656417919996</v>
      </c>
      <c r="R30" s="22">
        <f t="shared" si="3"/>
        <v>0</v>
      </c>
      <c r="S30" s="22">
        <v>8.1163538355758201E-3</v>
      </c>
      <c r="T30" s="11"/>
      <c r="V30" s="6"/>
      <c r="W30" s="6"/>
      <c r="X30" s="6"/>
      <c r="Y30" s="25"/>
      <c r="Z30" s="25"/>
      <c r="AA30" s="25"/>
      <c r="AB30" s="25"/>
      <c r="AC30" s="25"/>
    </row>
    <row r="31" spans="2:29" ht="14.5" thickBot="1" x14ac:dyDescent="0.35">
      <c r="B31" s="12" t="s">
        <v>8</v>
      </c>
      <c r="C31" s="13">
        <v>0</v>
      </c>
      <c r="D31" s="13" t="s">
        <v>45</v>
      </c>
      <c r="E31" s="22">
        <v>2.82856941223144</v>
      </c>
      <c r="F31" s="24">
        <f t="shared" si="0"/>
        <v>0.44676240955204766</v>
      </c>
      <c r="G31" s="22">
        <v>302</v>
      </c>
      <c r="H31" s="27">
        <f t="shared" si="1"/>
        <v>0</v>
      </c>
      <c r="I31" s="22">
        <v>0</v>
      </c>
      <c r="J31" s="14"/>
      <c r="L31" s="12" t="s">
        <v>8</v>
      </c>
      <c r="M31" s="13">
        <v>0</v>
      </c>
      <c r="N31" s="13" t="s">
        <v>45</v>
      </c>
      <c r="O31" s="22">
        <v>4.4483966827392498</v>
      </c>
      <c r="P31" s="22">
        <f t="shared" si="2"/>
        <v>-0.16306220116298026</v>
      </c>
      <c r="Q31" s="22">
        <v>6853.2529851709996</v>
      </c>
      <c r="R31" s="22">
        <f t="shared" si="3"/>
        <v>1.7961416592908606E-3</v>
      </c>
      <c r="S31" s="22">
        <v>9.9490785415839895E-3</v>
      </c>
      <c r="T31" s="14"/>
      <c r="V31" s="6"/>
      <c r="W31" s="6"/>
      <c r="X31" s="6"/>
      <c r="Y31" s="25"/>
      <c r="Z31" s="25"/>
      <c r="AA31" s="25"/>
      <c r="AB31" s="25"/>
      <c r="AC31" s="25"/>
    </row>
    <row r="32" spans="2:29" ht="14.5" thickBot="1" x14ac:dyDescent="0.35"/>
    <row r="33" spans="2:20" ht="14.5" thickBot="1" x14ac:dyDescent="0.35">
      <c r="B33" s="2" t="s">
        <v>10</v>
      </c>
      <c r="C33" s="3" t="s">
        <v>21</v>
      </c>
      <c r="D33" s="16"/>
      <c r="E33" s="16"/>
      <c r="F33" s="16"/>
      <c r="G33" s="16"/>
      <c r="H33" s="16"/>
      <c r="I33" s="16"/>
      <c r="J33" s="17"/>
      <c r="K33" s="6"/>
      <c r="L33" s="15" t="s">
        <v>55</v>
      </c>
      <c r="M33" s="16" t="s">
        <v>51</v>
      </c>
      <c r="N33" s="16"/>
      <c r="O33" s="16"/>
      <c r="P33" s="16"/>
      <c r="Q33" s="16"/>
      <c r="R33" s="16"/>
      <c r="S33" s="16"/>
      <c r="T33" s="17"/>
    </row>
    <row r="34" spans="2:20" x14ac:dyDescent="0.3">
      <c r="B34" s="26" t="s">
        <v>15</v>
      </c>
      <c r="C34" s="26" t="s">
        <v>4</v>
      </c>
      <c r="D34" s="3"/>
      <c r="E34" s="3" t="s">
        <v>17</v>
      </c>
      <c r="F34" s="3" t="s">
        <v>56</v>
      </c>
      <c r="G34" s="3" t="s">
        <v>18</v>
      </c>
      <c r="H34" s="3" t="s">
        <v>56</v>
      </c>
      <c r="I34" s="3" t="s">
        <v>20</v>
      </c>
      <c r="J34" s="4" t="s">
        <v>22</v>
      </c>
      <c r="K34" s="6"/>
      <c r="L34" s="2" t="s">
        <v>15</v>
      </c>
      <c r="M34" s="3" t="s">
        <v>4</v>
      </c>
      <c r="N34" s="3"/>
      <c r="O34" s="3" t="s">
        <v>17</v>
      </c>
      <c r="P34" s="3" t="s">
        <v>56</v>
      </c>
      <c r="Q34" s="3" t="s">
        <v>18</v>
      </c>
      <c r="R34" s="3" t="s">
        <v>56</v>
      </c>
      <c r="S34" s="3" t="s">
        <v>20</v>
      </c>
      <c r="T34" s="4" t="s">
        <v>22</v>
      </c>
    </row>
    <row r="35" spans="2:20" x14ac:dyDescent="0.3">
      <c r="B35" t="s">
        <v>2</v>
      </c>
      <c r="C35">
        <v>1E-4</v>
      </c>
      <c r="D35" s="6"/>
      <c r="E35" s="6">
        <v>7533.32</v>
      </c>
      <c r="F35" s="24">
        <f t="shared" ref="F35:F40" si="4">(E35-$E$35)/$E$35</f>
        <v>0</v>
      </c>
      <c r="G35" s="7">
        <v>-0.16972352705829999</v>
      </c>
      <c r="H35" s="24">
        <f t="shared" ref="H35:H40" si="5">(G35-$G$35)/$G$35</f>
        <v>0</v>
      </c>
      <c r="I35" s="8">
        <v>0</v>
      </c>
      <c r="J35" s="11"/>
      <c r="K35" s="6"/>
      <c r="L35" s="5" t="s">
        <v>2</v>
      </c>
      <c r="M35" s="6">
        <v>1E-4</v>
      </c>
      <c r="N35" s="6"/>
      <c r="O35" s="22">
        <v>0.19348335266113201</v>
      </c>
      <c r="P35" s="22">
        <f>(O35-$O$35)/$O$35</f>
        <v>0</v>
      </c>
      <c r="Q35" s="22">
        <v>7615</v>
      </c>
      <c r="R35" s="27">
        <f>(Q35-$Q$35)/$Q$35</f>
        <v>0</v>
      </c>
      <c r="S35" s="22">
        <v>0</v>
      </c>
      <c r="T35" s="11"/>
    </row>
    <row r="36" spans="2:20" x14ac:dyDescent="0.3">
      <c r="B36" t="s">
        <v>12</v>
      </c>
      <c r="C36">
        <v>1E-3</v>
      </c>
      <c r="D36" s="6" t="s">
        <v>44</v>
      </c>
      <c r="E36" s="6">
        <v>7486.17</v>
      </c>
      <c r="F36" s="24">
        <f t="shared" si="4"/>
        <v>-6.2588606351515188E-3</v>
      </c>
      <c r="G36" s="7">
        <v>-0.16972352705829999</v>
      </c>
      <c r="H36" s="24">
        <f t="shared" si="5"/>
        <v>0</v>
      </c>
      <c r="I36" s="8">
        <v>0</v>
      </c>
      <c r="J36" s="11"/>
      <c r="K36" s="6"/>
      <c r="L36" s="10" t="s">
        <v>12</v>
      </c>
      <c r="M36" s="6">
        <v>1E-3</v>
      </c>
      <c r="N36" s="6" t="s">
        <v>44</v>
      </c>
      <c r="O36" s="22">
        <v>0.189971923828125</v>
      </c>
      <c r="P36" s="22">
        <f>(O36-$O$35)/$O$35</f>
        <v>-1.8148480397468338E-2</v>
      </c>
      <c r="Q36" s="22">
        <v>7615</v>
      </c>
      <c r="R36" s="27">
        <f>(Q36-$Q$35)/$Q$35</f>
        <v>0</v>
      </c>
      <c r="S36" s="22">
        <v>0</v>
      </c>
      <c r="T36" s="11"/>
    </row>
    <row r="37" spans="2:20" x14ac:dyDescent="0.3">
      <c r="C37">
        <v>0.01</v>
      </c>
      <c r="D37" s="6"/>
      <c r="E37" s="21">
        <v>724</v>
      </c>
      <c r="F37" s="24">
        <f t="shared" si="4"/>
        <v>-0.90389363520997379</v>
      </c>
      <c r="G37" s="7">
        <v>-0.16945890076369999</v>
      </c>
      <c r="H37" s="24">
        <f t="shared" si="5"/>
        <v>-1.5591609436039001E-3</v>
      </c>
      <c r="I37" s="8">
        <v>6.0949999999999997E-3</v>
      </c>
      <c r="J37" s="11"/>
      <c r="K37" s="6"/>
      <c r="L37" s="10"/>
      <c r="M37" s="6">
        <v>0.01</v>
      </c>
      <c r="N37" s="6"/>
      <c r="O37" s="22">
        <v>0.121013641357421</v>
      </c>
      <c r="P37" s="22">
        <f>(O37-$O$35)/$O$35</f>
        <v>-0.37455269565560467</v>
      </c>
      <c r="Q37" s="22">
        <v>7615</v>
      </c>
      <c r="R37" s="27">
        <f>(Q37-$Q$35)/$Q$35</f>
        <v>0</v>
      </c>
      <c r="S37" s="22">
        <v>9.8489822718319103E-3</v>
      </c>
      <c r="T37" s="11"/>
    </row>
    <row r="38" spans="2:20" x14ac:dyDescent="0.3">
      <c r="B38" t="s">
        <v>13</v>
      </c>
      <c r="C38">
        <v>0</v>
      </c>
      <c r="D38" s="6" t="s">
        <v>25</v>
      </c>
      <c r="E38" s="6">
        <v>11323.5</v>
      </c>
      <c r="F38" s="6">
        <f t="shared" si="4"/>
        <v>0.50312212941969814</v>
      </c>
      <c r="G38" s="7">
        <v>-0.16972352705829999</v>
      </c>
      <c r="H38" s="24">
        <f t="shared" si="5"/>
        <v>0</v>
      </c>
      <c r="I38" s="8">
        <v>0</v>
      </c>
      <c r="J38" s="6">
        <v>1E-4</v>
      </c>
      <c r="K38" s="6"/>
      <c r="L38" s="5" t="s">
        <v>13</v>
      </c>
      <c r="M38" s="6">
        <v>0</v>
      </c>
      <c r="N38" s="6" t="s">
        <v>25</v>
      </c>
      <c r="O38" s="22">
        <v>0.22237205505370999</v>
      </c>
      <c r="P38" s="22">
        <f>(O38-$O$35)/$O$35</f>
        <v>0.14930846501907502</v>
      </c>
      <c r="Q38" s="22">
        <v>7615</v>
      </c>
      <c r="R38" s="27">
        <f>(Q38-$Q$35)/$Q$35</f>
        <v>0</v>
      </c>
      <c r="S38" s="22">
        <v>0</v>
      </c>
      <c r="T38" s="11">
        <v>1E-4</v>
      </c>
    </row>
    <row r="39" spans="2:20" x14ac:dyDescent="0.3">
      <c r="C39">
        <v>1</v>
      </c>
      <c r="D39" s="6" t="s">
        <v>26</v>
      </c>
      <c r="E39" s="6">
        <v>61461.04</v>
      </c>
      <c r="F39" s="6">
        <f t="shared" si="4"/>
        <v>7.1585595726718108</v>
      </c>
      <c r="G39" s="7">
        <v>-0.16972352705829999</v>
      </c>
      <c r="H39" s="24">
        <f t="shared" si="5"/>
        <v>0</v>
      </c>
      <c r="I39" s="8">
        <v>6.3E-5</v>
      </c>
      <c r="J39" s="6">
        <v>1E-4</v>
      </c>
      <c r="K39" s="6"/>
      <c r="L39" s="10"/>
      <c r="M39" s="6">
        <v>1</v>
      </c>
      <c r="N39" s="6" t="s">
        <v>26</v>
      </c>
      <c r="O39" s="22">
        <v>0.20779037475585899</v>
      </c>
      <c r="P39" s="22">
        <f t="shared" ref="P39:P62" si="6">(O39-$O$35)/$O$35</f>
        <v>7.3944460326694827E-2</v>
      </c>
      <c r="Q39" s="22">
        <v>7615</v>
      </c>
      <c r="R39" s="27">
        <f t="shared" ref="R39:R62" si="7">(Q39-$Q$35)/$Q$35</f>
        <v>0</v>
      </c>
      <c r="S39" s="22">
        <v>0</v>
      </c>
      <c r="T39" s="11"/>
    </row>
    <row r="40" spans="2:20" x14ac:dyDescent="0.3">
      <c r="C40">
        <v>2</v>
      </c>
      <c r="D40" s="6" t="s">
        <v>27</v>
      </c>
      <c r="E40" s="6">
        <v>51867.94</v>
      </c>
      <c r="F40" s="6">
        <f t="shared" si="4"/>
        <v>5.885136964844186</v>
      </c>
      <c r="G40" s="7">
        <v>-0.16972352705829999</v>
      </c>
      <c r="H40" s="24">
        <f t="shared" si="5"/>
        <v>0</v>
      </c>
      <c r="I40" s="8">
        <v>8.3999999999999995E-5</v>
      </c>
      <c r="J40" s="6">
        <v>1E-4</v>
      </c>
      <c r="K40" s="6"/>
      <c r="L40" s="10"/>
      <c r="M40" s="6">
        <v>2</v>
      </c>
      <c r="N40" s="6" t="s">
        <v>27</v>
      </c>
      <c r="O40" s="22">
        <v>0.29638290405273399</v>
      </c>
      <c r="P40" s="22">
        <f t="shared" si="6"/>
        <v>0.53182638183772279</v>
      </c>
      <c r="Q40" s="22">
        <v>7615</v>
      </c>
      <c r="R40" s="27">
        <f t="shared" si="7"/>
        <v>0</v>
      </c>
      <c r="S40" s="22">
        <v>0</v>
      </c>
      <c r="T40" s="11"/>
    </row>
    <row r="41" spans="2:20" x14ac:dyDescent="0.3">
      <c r="B41" t="s">
        <v>3</v>
      </c>
      <c r="C41">
        <v>-1</v>
      </c>
      <c r="D41" s="6" t="s">
        <v>28</v>
      </c>
      <c r="E41" s="6">
        <v>727.05</v>
      </c>
      <c r="F41" s="6">
        <f>(E41-$E$37)/$E$37</f>
        <v>4.2127071823203788E-3</v>
      </c>
      <c r="G41" s="7">
        <v>-0.16945890076369999</v>
      </c>
      <c r="H41" s="24">
        <f>(G41-$G$37)/$G$37</f>
        <v>0</v>
      </c>
      <c r="I41" s="8">
        <v>6.0949999999999997E-3</v>
      </c>
      <c r="J41" s="11">
        <v>0.01</v>
      </c>
      <c r="K41" s="6"/>
      <c r="L41" s="5" t="s">
        <v>3</v>
      </c>
      <c r="M41" s="6">
        <v>-1</v>
      </c>
      <c r="N41" s="6" t="s">
        <v>28</v>
      </c>
      <c r="O41" s="22">
        <v>0.21539115905761699</v>
      </c>
      <c r="P41" s="22">
        <f t="shared" si="6"/>
        <v>0.11322837905778105</v>
      </c>
      <c r="Q41" s="22">
        <v>7615</v>
      </c>
      <c r="R41" s="27">
        <f t="shared" si="7"/>
        <v>0</v>
      </c>
      <c r="S41" s="22">
        <v>0</v>
      </c>
      <c r="T41" s="11"/>
    </row>
    <row r="42" spans="2:20" x14ac:dyDescent="0.3">
      <c r="C42">
        <v>1</v>
      </c>
      <c r="D42" s="6" t="s">
        <v>29</v>
      </c>
      <c r="E42" s="6">
        <v>727.9</v>
      </c>
      <c r="F42" s="6">
        <f t="shared" ref="F42:F62" si="8">(E42-$E$37)/$E$37</f>
        <v>5.3867403314916814E-3</v>
      </c>
      <c r="G42" s="7">
        <v>-0.16945890076369999</v>
      </c>
      <c r="H42" s="24">
        <f t="shared" ref="H42:H62" si="9">(G42-$G$37)/$G$37</f>
        <v>0</v>
      </c>
      <c r="I42" s="8">
        <v>6.0949999999999997E-3</v>
      </c>
      <c r="J42" s="11"/>
      <c r="K42" s="6"/>
      <c r="L42" s="10"/>
      <c r="M42" s="6">
        <v>1</v>
      </c>
      <c r="N42" s="6" t="s">
        <v>29</v>
      </c>
      <c r="O42" s="22">
        <v>0.20943832397460899</v>
      </c>
      <c r="P42" s="22">
        <f t="shared" si="6"/>
        <v>8.2461726520837261E-2</v>
      </c>
      <c r="Q42" s="22">
        <v>7615</v>
      </c>
      <c r="R42" s="27">
        <f t="shared" si="7"/>
        <v>0</v>
      </c>
      <c r="S42" s="22">
        <v>0</v>
      </c>
      <c r="T42" s="11"/>
    </row>
    <row r="43" spans="2:20" x14ac:dyDescent="0.3">
      <c r="B43" t="s">
        <v>5</v>
      </c>
      <c r="C43">
        <v>0</v>
      </c>
      <c r="D43" s="18" t="s">
        <v>31</v>
      </c>
      <c r="E43" s="6">
        <v>17194.36</v>
      </c>
      <c r="F43" s="6">
        <f t="shared" si="8"/>
        <v>22.749116022099447</v>
      </c>
      <c r="G43" s="7">
        <v>-0.1694881740684</v>
      </c>
      <c r="H43" s="24">
        <f t="shared" si="9"/>
        <v>1.7274574878088802E-4</v>
      </c>
      <c r="I43" s="8">
        <v>4.653E-3</v>
      </c>
      <c r="J43" s="11"/>
      <c r="K43" s="6"/>
      <c r="L43" s="5" t="s">
        <v>5</v>
      </c>
      <c r="M43" s="6">
        <v>0</v>
      </c>
      <c r="N43" s="18" t="s">
        <v>31</v>
      </c>
      <c r="O43" s="22">
        <v>0.17852210998535101</v>
      </c>
      <c r="P43" s="22">
        <f t="shared" si="6"/>
        <v>-7.7325736142190057E-2</v>
      </c>
      <c r="Q43" s="22">
        <v>7615</v>
      </c>
      <c r="R43" s="27">
        <f t="shared" si="7"/>
        <v>0</v>
      </c>
      <c r="S43" s="22">
        <v>0</v>
      </c>
      <c r="T43" s="11"/>
    </row>
    <row r="44" spans="2:20" x14ac:dyDescent="0.3">
      <c r="C44">
        <v>0.1</v>
      </c>
      <c r="D44" s="6"/>
      <c r="E44" s="6">
        <v>778.08</v>
      </c>
      <c r="F44" s="6">
        <f t="shared" si="8"/>
        <v>7.4696132596685144E-2</v>
      </c>
      <c r="G44" s="7">
        <v>-0.16945890076369999</v>
      </c>
      <c r="H44" s="24">
        <f>(G44-$G$37)/$G$37</f>
        <v>0</v>
      </c>
      <c r="I44" s="8">
        <v>6.0949999999999997E-3</v>
      </c>
      <c r="J44" s="11"/>
      <c r="K44" s="6"/>
      <c r="L44" s="10"/>
      <c r="M44" s="6">
        <v>0.1</v>
      </c>
      <c r="N44" s="6"/>
      <c r="O44" s="22">
        <v>0.20145988464355399</v>
      </c>
      <c r="P44" s="22">
        <f t="shared" si="6"/>
        <v>4.1225934286926148E-2</v>
      </c>
      <c r="Q44" s="22">
        <v>7615</v>
      </c>
      <c r="R44" s="27">
        <f t="shared" si="7"/>
        <v>0</v>
      </c>
      <c r="S44" s="22">
        <v>0</v>
      </c>
      <c r="T44" s="11"/>
    </row>
    <row r="45" spans="2:20" x14ac:dyDescent="0.3">
      <c r="C45">
        <v>0.3</v>
      </c>
      <c r="D45" s="6"/>
      <c r="E45" s="6">
        <v>989.27</v>
      </c>
      <c r="F45" s="6">
        <f t="shared" si="8"/>
        <v>0.36639502762430937</v>
      </c>
      <c r="G45" s="7">
        <v>-0.16945890076369999</v>
      </c>
      <c r="H45" s="24">
        <f t="shared" si="9"/>
        <v>0</v>
      </c>
      <c r="I45" s="8">
        <v>6.0949999999999997E-3</v>
      </c>
      <c r="J45" s="11"/>
      <c r="K45" s="6"/>
      <c r="L45" s="10"/>
      <c r="M45" s="6">
        <v>0.3</v>
      </c>
      <c r="N45" s="6"/>
      <c r="O45" s="22">
        <v>0.20444869995117099</v>
      </c>
      <c r="P45" s="22">
        <f t="shared" si="6"/>
        <v>5.6673337210792284E-2</v>
      </c>
      <c r="Q45" s="22">
        <v>7615</v>
      </c>
      <c r="R45" s="27">
        <f t="shared" si="7"/>
        <v>0</v>
      </c>
      <c r="S45" s="22">
        <v>0</v>
      </c>
      <c r="T45" s="11"/>
    </row>
    <row r="46" spans="2:20" x14ac:dyDescent="0.3">
      <c r="C46">
        <v>0.5</v>
      </c>
      <c r="D46" s="6"/>
      <c r="E46" s="6">
        <v>1016.21</v>
      </c>
      <c r="F46" s="6">
        <f t="shared" si="8"/>
        <v>0.40360497237569065</v>
      </c>
      <c r="G46" s="7">
        <v>-0.16945890076369999</v>
      </c>
      <c r="H46" s="24">
        <f t="shared" si="9"/>
        <v>0</v>
      </c>
      <c r="I46" s="8">
        <v>6.0949999999999997E-3</v>
      </c>
      <c r="J46" s="11"/>
      <c r="K46" s="6"/>
      <c r="L46" s="10"/>
      <c r="M46" s="6">
        <v>0.5</v>
      </c>
      <c r="N46" s="6"/>
      <c r="O46" s="22">
        <v>0.201553344726562</v>
      </c>
      <c r="P46" s="22">
        <f t="shared" si="6"/>
        <v>4.1708973689141254E-2</v>
      </c>
      <c r="Q46" s="22">
        <v>7615</v>
      </c>
      <c r="R46" s="27">
        <f t="shared" si="7"/>
        <v>0</v>
      </c>
      <c r="S46" s="22">
        <v>0</v>
      </c>
      <c r="T46" s="11"/>
    </row>
    <row r="47" spans="2:20" x14ac:dyDescent="0.3">
      <c r="C47">
        <v>0.7</v>
      </c>
      <c r="D47" s="6"/>
      <c r="E47" s="6">
        <v>1018.15</v>
      </c>
      <c r="F47" s="6">
        <f t="shared" si="8"/>
        <v>0.40628453038674028</v>
      </c>
      <c r="G47" s="7">
        <v>-0.16945890076369999</v>
      </c>
      <c r="H47" s="24">
        <f t="shared" si="9"/>
        <v>0</v>
      </c>
      <c r="I47" s="8">
        <v>6.0949999999999997E-3</v>
      </c>
      <c r="J47" s="11"/>
      <c r="K47" s="6"/>
      <c r="L47" s="10"/>
      <c r="M47" s="6">
        <v>0.7</v>
      </c>
      <c r="N47" s="6"/>
      <c r="O47" s="22">
        <v>0.21122360229492099</v>
      </c>
      <c r="P47" s="22">
        <f t="shared" si="6"/>
        <v>9.1688764897822336E-2</v>
      </c>
      <c r="Q47" s="22">
        <v>7615</v>
      </c>
      <c r="R47" s="27">
        <f t="shared" si="7"/>
        <v>0</v>
      </c>
      <c r="S47" s="22">
        <v>0</v>
      </c>
      <c r="T47" s="11"/>
    </row>
    <row r="48" spans="2:20" x14ac:dyDescent="0.3">
      <c r="C48">
        <v>1</v>
      </c>
      <c r="D48" s="6"/>
      <c r="E48" s="6">
        <v>1013.98</v>
      </c>
      <c r="F48" s="6">
        <f t="shared" si="8"/>
        <v>0.40052486187845304</v>
      </c>
      <c r="G48" s="7">
        <v>-0.16945890076369999</v>
      </c>
      <c r="H48" s="24">
        <f t="shared" si="9"/>
        <v>0</v>
      </c>
      <c r="I48" s="8">
        <v>6.0949999999999997E-3</v>
      </c>
      <c r="J48" s="11"/>
      <c r="K48" s="6"/>
      <c r="L48" s="10"/>
      <c r="M48" s="6">
        <v>1</v>
      </c>
      <c r="N48" s="6"/>
      <c r="O48" s="22">
        <v>0.21239662170410101</v>
      </c>
      <c r="P48" s="22">
        <f t="shared" si="6"/>
        <v>9.7751402292960171E-2</v>
      </c>
      <c r="Q48" s="22">
        <v>7615</v>
      </c>
      <c r="R48" s="27">
        <f t="shared" si="7"/>
        <v>0</v>
      </c>
      <c r="S48" s="22">
        <v>0</v>
      </c>
      <c r="T48" s="11"/>
    </row>
    <row r="49" spans="2:20" x14ac:dyDescent="0.3">
      <c r="B49" t="s">
        <v>9</v>
      </c>
      <c r="C49">
        <v>1</v>
      </c>
      <c r="D49" s="6" t="s">
        <v>36</v>
      </c>
      <c r="E49" s="6">
        <v>882.77</v>
      </c>
      <c r="F49" s="6">
        <f t="shared" si="8"/>
        <v>0.21929558011049721</v>
      </c>
      <c r="G49" s="7">
        <v>-0.16945890076369999</v>
      </c>
      <c r="H49" s="24">
        <f t="shared" si="9"/>
        <v>0</v>
      </c>
      <c r="I49" s="8">
        <v>6.0949999999999997E-3</v>
      </c>
      <c r="J49" s="11"/>
      <c r="K49" s="6"/>
      <c r="L49" s="5" t="s">
        <v>9</v>
      </c>
      <c r="M49" s="6">
        <v>1</v>
      </c>
      <c r="N49" s="6" t="s">
        <v>36</v>
      </c>
      <c r="O49" s="22">
        <v>0.28525924682617099</v>
      </c>
      <c r="P49" s="22">
        <f t="shared" si="6"/>
        <v>0.47433483502725876</v>
      </c>
      <c r="Q49" s="22">
        <v>7615</v>
      </c>
      <c r="R49" s="27">
        <f t="shared" si="7"/>
        <v>0</v>
      </c>
      <c r="S49" s="22">
        <v>0</v>
      </c>
      <c r="T49" s="11"/>
    </row>
    <row r="50" spans="2:20" x14ac:dyDescent="0.3">
      <c r="C50">
        <v>2</v>
      </c>
      <c r="D50" s="6" t="s">
        <v>35</v>
      </c>
      <c r="E50" s="6">
        <v>1176.95</v>
      </c>
      <c r="F50" s="6">
        <f t="shared" si="8"/>
        <v>0.62562154696132599</v>
      </c>
      <c r="G50" s="7">
        <v>-0.16900539031139999</v>
      </c>
      <c r="H50" s="24">
        <f t="shared" si="9"/>
        <v>-2.6762268034087257E-3</v>
      </c>
      <c r="I50" s="8">
        <v>7.5529999999999998E-3</v>
      </c>
      <c r="J50" s="11"/>
      <c r="K50" s="6"/>
      <c r="L50" s="10"/>
      <c r="M50" s="6">
        <v>2</v>
      </c>
      <c r="N50" s="6" t="s">
        <v>35</v>
      </c>
      <c r="O50" s="22">
        <v>0.19248390197753901</v>
      </c>
      <c r="P50" s="22">
        <f t="shared" si="6"/>
        <v>-5.1655642195917754E-3</v>
      </c>
      <c r="Q50" s="22">
        <v>7615</v>
      </c>
      <c r="R50" s="27">
        <f t="shared" si="7"/>
        <v>0</v>
      </c>
      <c r="S50" s="22">
        <v>0</v>
      </c>
      <c r="T50" s="11"/>
    </row>
    <row r="51" spans="2:20" x14ac:dyDescent="0.3">
      <c r="C51">
        <v>3</v>
      </c>
      <c r="D51" s="6" t="s">
        <v>34</v>
      </c>
      <c r="E51" s="6">
        <v>6265.5</v>
      </c>
      <c r="F51" s="6">
        <f t="shared" si="8"/>
        <v>7.6540055248618781</v>
      </c>
      <c r="G51" s="7">
        <v>-0.1689393095757</v>
      </c>
      <c r="H51" s="24">
        <f t="shared" si="9"/>
        <v>-3.0661782040267587E-3</v>
      </c>
      <c r="I51" s="8">
        <v>7.3010000000000002E-3</v>
      </c>
      <c r="J51" s="11"/>
      <c r="K51" s="6"/>
      <c r="L51" s="10"/>
      <c r="M51" s="6">
        <v>3</v>
      </c>
      <c r="N51" s="6" t="s">
        <v>34</v>
      </c>
      <c r="O51" s="22">
        <v>0.27228927612304599</v>
      </c>
      <c r="P51" s="22">
        <f t="shared" si="6"/>
        <v>0.40730079553632287</v>
      </c>
      <c r="Q51" s="22">
        <v>7615</v>
      </c>
      <c r="R51" s="27">
        <f t="shared" si="7"/>
        <v>0</v>
      </c>
      <c r="S51" s="22">
        <v>0</v>
      </c>
      <c r="T51" s="11"/>
    </row>
    <row r="52" spans="2:20" x14ac:dyDescent="0.3">
      <c r="B52" t="s">
        <v>6</v>
      </c>
      <c r="C52">
        <v>1</v>
      </c>
      <c r="D52" s="18" t="s">
        <v>39</v>
      </c>
      <c r="E52" s="6">
        <v>728.13</v>
      </c>
      <c r="F52" s="6">
        <f t="shared" si="8"/>
        <v>5.7044198895027558E-3</v>
      </c>
      <c r="G52" s="7">
        <v>-0.16945890076369999</v>
      </c>
      <c r="H52" s="24">
        <f t="shared" si="9"/>
        <v>0</v>
      </c>
      <c r="I52" s="8">
        <v>6.0949999999999997E-3</v>
      </c>
      <c r="J52" s="11"/>
      <c r="K52" s="6"/>
      <c r="L52" s="5" t="s">
        <v>6</v>
      </c>
      <c r="M52" s="6">
        <v>1</v>
      </c>
      <c r="N52" s="18" t="s">
        <v>39</v>
      </c>
      <c r="O52" s="22">
        <v>0.18351173400878901</v>
      </c>
      <c r="P52" s="22">
        <f t="shared" si="6"/>
        <v>-5.153734683214508E-2</v>
      </c>
      <c r="Q52" s="22">
        <v>7615</v>
      </c>
      <c r="R52" s="27">
        <f t="shared" si="7"/>
        <v>0</v>
      </c>
      <c r="S52" s="22">
        <v>0</v>
      </c>
      <c r="T52" s="11"/>
    </row>
    <row r="53" spans="2:20" x14ac:dyDescent="0.3">
      <c r="C53">
        <v>2</v>
      </c>
      <c r="D53" s="6" t="s">
        <v>38</v>
      </c>
      <c r="E53" s="6">
        <v>722.4</v>
      </c>
      <c r="F53" s="6">
        <f t="shared" si="8"/>
        <v>-2.2099447513812469E-3</v>
      </c>
      <c r="G53" s="7">
        <v>-0.16945890076369999</v>
      </c>
      <c r="H53" s="24">
        <f t="shared" si="9"/>
        <v>0</v>
      </c>
      <c r="I53" s="8">
        <v>6.0949999999999997E-3</v>
      </c>
      <c r="J53" s="11"/>
      <c r="K53" s="6"/>
      <c r="L53" s="10"/>
      <c r="M53" s="6">
        <v>2</v>
      </c>
      <c r="N53" s="6" t="s">
        <v>38</v>
      </c>
      <c r="O53" s="22">
        <v>0.189231872558593</v>
      </c>
      <c r="P53" s="22">
        <f t="shared" si="6"/>
        <v>-2.197336382724914E-2</v>
      </c>
      <c r="Q53" s="22">
        <v>7615</v>
      </c>
      <c r="R53" s="27">
        <f t="shared" si="7"/>
        <v>0</v>
      </c>
      <c r="S53" s="22">
        <v>0</v>
      </c>
      <c r="T53" s="11"/>
    </row>
    <row r="54" spans="2:20" x14ac:dyDescent="0.3">
      <c r="C54">
        <v>3</v>
      </c>
      <c r="D54" s="6" t="s">
        <v>37</v>
      </c>
      <c r="E54" s="6">
        <v>726.12</v>
      </c>
      <c r="F54" s="6">
        <f t="shared" si="8"/>
        <v>2.9281767955801168E-3</v>
      </c>
      <c r="G54" s="7">
        <v>-0.16945890076369999</v>
      </c>
      <c r="H54" s="24">
        <f t="shared" si="9"/>
        <v>0</v>
      </c>
      <c r="I54" s="8">
        <v>6.0949999999999997E-3</v>
      </c>
      <c r="J54" s="11"/>
      <c r="K54" s="6"/>
      <c r="L54" s="10"/>
      <c r="M54" s="6">
        <v>3</v>
      </c>
      <c r="N54" s="6" t="s">
        <v>37</v>
      </c>
      <c r="O54" s="22">
        <v>0.20045280456542899</v>
      </c>
      <c r="P54" s="22">
        <f t="shared" si="6"/>
        <v>3.6020938279394656E-2</v>
      </c>
      <c r="Q54" s="22">
        <v>7615</v>
      </c>
      <c r="R54" s="27">
        <f t="shared" si="7"/>
        <v>0</v>
      </c>
      <c r="S54" s="22">
        <v>0</v>
      </c>
      <c r="T54" s="11"/>
    </row>
    <row r="55" spans="2:20" x14ac:dyDescent="0.3">
      <c r="B55" t="s">
        <v>1</v>
      </c>
      <c r="C55">
        <v>0</v>
      </c>
      <c r="D55" s="6" t="s">
        <v>40</v>
      </c>
      <c r="E55" s="6">
        <v>728.05</v>
      </c>
      <c r="F55" s="6">
        <f t="shared" si="8"/>
        <v>5.5939226519336385E-3</v>
      </c>
      <c r="G55" s="7">
        <v>-0.16945890076369999</v>
      </c>
      <c r="H55" s="24">
        <f t="shared" si="9"/>
        <v>0</v>
      </c>
      <c r="I55" s="8">
        <v>6.0949999999999997E-3</v>
      </c>
      <c r="J55" s="11"/>
      <c r="K55" s="6"/>
      <c r="L55" s="10" t="s">
        <v>1</v>
      </c>
      <c r="M55" s="6">
        <v>0</v>
      </c>
      <c r="N55" s="6" t="s">
        <v>40</v>
      </c>
      <c r="O55" s="22">
        <v>9.9737167358398396E-2</v>
      </c>
      <c r="P55" s="22">
        <f t="shared" si="6"/>
        <v>-0.48451809426168713</v>
      </c>
      <c r="Q55" s="22">
        <v>7615</v>
      </c>
      <c r="R55" s="27">
        <f t="shared" si="7"/>
        <v>0</v>
      </c>
      <c r="S55" s="22">
        <v>0</v>
      </c>
      <c r="T55" s="11"/>
    </row>
    <row r="56" spans="2:20" x14ac:dyDescent="0.3">
      <c r="B56" s="6"/>
      <c r="C56" s="6">
        <v>1</v>
      </c>
      <c r="D56" s="6" t="s">
        <v>41</v>
      </c>
      <c r="E56" s="6">
        <v>725.89</v>
      </c>
      <c r="F56" s="6">
        <f t="shared" si="8"/>
        <v>2.6104972375690419E-3</v>
      </c>
      <c r="G56" s="7">
        <v>-0.16945890076369999</v>
      </c>
      <c r="H56" s="24">
        <f t="shared" si="9"/>
        <v>0</v>
      </c>
      <c r="I56" s="8">
        <v>6.0949999999999997E-3</v>
      </c>
      <c r="J56" s="11"/>
      <c r="K56" s="6"/>
      <c r="L56" s="10"/>
      <c r="M56" s="6">
        <v>1</v>
      </c>
      <c r="N56" s="6" t="s">
        <v>41</v>
      </c>
      <c r="O56" s="22">
        <v>0.21730613708495999</v>
      </c>
      <c r="P56" s="22">
        <f t="shared" si="6"/>
        <v>0.12312575782967419</v>
      </c>
      <c r="Q56" s="22">
        <v>7615</v>
      </c>
      <c r="R56" s="27">
        <f t="shared" si="7"/>
        <v>0</v>
      </c>
      <c r="S56" s="22">
        <v>0</v>
      </c>
      <c r="T56" s="11"/>
    </row>
    <row r="57" spans="2:20" x14ac:dyDescent="0.3">
      <c r="B57" s="10"/>
      <c r="C57" s="6">
        <v>2</v>
      </c>
      <c r="D57" s="6" t="s">
        <v>42</v>
      </c>
      <c r="E57" s="6">
        <v>729.56</v>
      </c>
      <c r="F57" s="6">
        <f t="shared" si="8"/>
        <v>7.6795580110496486E-3</v>
      </c>
      <c r="G57" s="7">
        <v>-0.16945890076369999</v>
      </c>
      <c r="H57" s="24">
        <f t="shared" si="9"/>
        <v>0</v>
      </c>
      <c r="I57" s="8">
        <v>6.0949999999999997E-3</v>
      </c>
      <c r="J57" s="11"/>
      <c r="K57" s="6"/>
      <c r="L57" s="10"/>
      <c r="M57" s="6">
        <v>2</v>
      </c>
      <c r="N57" s="6" t="s">
        <v>42</v>
      </c>
      <c r="O57" s="22">
        <v>0.27027511596679599</v>
      </c>
      <c r="P57" s="22">
        <f t="shared" si="6"/>
        <v>0.39689080352125988</v>
      </c>
      <c r="Q57" s="22">
        <v>7615</v>
      </c>
      <c r="R57" s="27">
        <f t="shared" si="7"/>
        <v>0</v>
      </c>
      <c r="S57" s="22">
        <v>0</v>
      </c>
      <c r="T57" s="11"/>
    </row>
    <row r="58" spans="2:20" x14ac:dyDescent="0.3">
      <c r="B58" s="10"/>
      <c r="C58" s="6">
        <v>3</v>
      </c>
      <c r="D58" s="6" t="s">
        <v>43</v>
      </c>
      <c r="E58" s="6">
        <v>2340.13</v>
      </c>
      <c r="F58" s="6">
        <f t="shared" si="8"/>
        <v>2.2322237569060777</v>
      </c>
      <c r="G58" s="7">
        <v>-0.16867008827400001</v>
      </c>
      <c r="H58" s="24">
        <f t="shared" si="9"/>
        <v>-4.6548896879717479E-3</v>
      </c>
      <c r="I58" s="8">
        <v>9.5449999999999997E-3</v>
      </c>
      <c r="J58" s="11"/>
      <c r="K58" s="6"/>
      <c r="L58" s="10"/>
      <c r="M58" s="6">
        <v>3</v>
      </c>
      <c r="N58" s="6" t="s">
        <v>43</v>
      </c>
      <c r="O58" s="22">
        <v>0.20644760131835899</v>
      </c>
      <c r="P58" s="22">
        <f t="shared" si="6"/>
        <v>6.7004465649986161E-2</v>
      </c>
      <c r="Q58" s="22">
        <v>7615</v>
      </c>
      <c r="R58" s="27">
        <f t="shared" si="7"/>
        <v>0</v>
      </c>
      <c r="S58" s="22">
        <v>0</v>
      </c>
      <c r="T58" s="11"/>
    </row>
    <row r="59" spans="2:20" x14ac:dyDescent="0.3">
      <c r="B59" s="10" t="s">
        <v>7</v>
      </c>
      <c r="C59" s="6">
        <v>1</v>
      </c>
      <c r="D59" s="18" t="s">
        <v>46</v>
      </c>
      <c r="E59" s="6">
        <v>741.97</v>
      </c>
      <c r="F59" s="6">
        <f t="shared" si="8"/>
        <v>2.4820441988950313E-2</v>
      </c>
      <c r="G59" s="7">
        <v>-0.16945890076369999</v>
      </c>
      <c r="H59" s="24">
        <f t="shared" si="9"/>
        <v>0</v>
      </c>
      <c r="I59" s="8">
        <v>6.0949999999999997E-3</v>
      </c>
      <c r="J59" s="11"/>
      <c r="K59" s="6"/>
      <c r="L59" s="10" t="s">
        <v>7</v>
      </c>
      <c r="M59" s="6">
        <v>1</v>
      </c>
      <c r="N59" s="18" t="s">
        <v>46</v>
      </c>
      <c r="O59" s="22">
        <v>0.1246337890625</v>
      </c>
      <c r="P59" s="22">
        <f t="shared" si="6"/>
        <v>-0.35584231228004187</v>
      </c>
      <c r="Q59" s="22">
        <v>7615</v>
      </c>
      <c r="R59" s="27">
        <f t="shared" si="7"/>
        <v>0</v>
      </c>
      <c r="S59" s="22">
        <v>0</v>
      </c>
      <c r="T59" s="11"/>
    </row>
    <row r="60" spans="2:20" x14ac:dyDescent="0.3">
      <c r="B60" s="10"/>
      <c r="C60" s="6">
        <v>3</v>
      </c>
      <c r="D60" s="6"/>
      <c r="E60" s="6">
        <v>724.95</v>
      </c>
      <c r="F60" s="6">
        <f t="shared" si="8"/>
        <v>1.3121546961326596E-3</v>
      </c>
      <c r="G60" s="7">
        <v>-0.16945890076369999</v>
      </c>
      <c r="H60" s="24">
        <f t="shared" si="9"/>
        <v>0</v>
      </c>
      <c r="I60" s="8">
        <v>6.0949999999999997E-3</v>
      </c>
      <c r="J60" s="11"/>
      <c r="K60" s="6"/>
      <c r="L60" s="10"/>
      <c r="M60" s="6">
        <v>3</v>
      </c>
      <c r="N60" s="6"/>
      <c r="O60" s="22">
        <v>0.14760398864745999</v>
      </c>
      <c r="P60" s="22">
        <f t="shared" si="6"/>
        <v>-0.23712305675220249</v>
      </c>
      <c r="Q60" s="22">
        <v>7614.9999321428304</v>
      </c>
      <c r="R60" s="27">
        <f t="shared" si="7"/>
        <v>-8.9109874717161691E-9</v>
      </c>
      <c r="S60" s="22">
        <v>0</v>
      </c>
      <c r="T60" s="11"/>
    </row>
    <row r="61" spans="2:20" x14ac:dyDescent="0.3">
      <c r="B61" s="10"/>
      <c r="C61" s="6">
        <v>5</v>
      </c>
      <c r="D61" s="6"/>
      <c r="E61" s="6">
        <v>726.26</v>
      </c>
      <c r="F61" s="6">
        <f t="shared" si="8"/>
        <v>3.1215469613259544E-3</v>
      </c>
      <c r="G61" s="7">
        <v>-0.16945890076369999</v>
      </c>
      <c r="H61" s="24">
        <f t="shared" si="9"/>
        <v>0</v>
      </c>
      <c r="I61" s="8">
        <v>6.0949999999999997E-3</v>
      </c>
      <c r="J61" s="11"/>
      <c r="K61" s="6"/>
      <c r="L61" s="10"/>
      <c r="M61" s="6">
        <v>5</v>
      </c>
      <c r="N61" s="6"/>
      <c r="O61" s="22">
        <v>0.17453384399413999</v>
      </c>
      <c r="P61" s="22">
        <f t="shared" si="6"/>
        <v>-9.7938703285653281E-2</v>
      </c>
      <c r="Q61" s="22">
        <v>7615</v>
      </c>
      <c r="R61" s="27">
        <f t="shared" si="7"/>
        <v>0</v>
      </c>
      <c r="S61" s="22">
        <v>0</v>
      </c>
      <c r="T61" s="11"/>
    </row>
    <row r="62" spans="2:20" ht="14.5" thickBot="1" x14ac:dyDescent="0.35">
      <c r="B62" s="12" t="s">
        <v>8</v>
      </c>
      <c r="C62" s="13">
        <v>0</v>
      </c>
      <c r="D62" s="13" t="s">
        <v>45</v>
      </c>
      <c r="E62" s="13">
        <v>725.02</v>
      </c>
      <c r="F62" s="6">
        <f t="shared" si="8"/>
        <v>1.4088397790054997E-3</v>
      </c>
      <c r="G62" s="19">
        <v>-0.16945890076369999</v>
      </c>
      <c r="H62" s="24">
        <f t="shared" si="9"/>
        <v>0</v>
      </c>
      <c r="I62" s="20">
        <v>6.0949999999999997E-3</v>
      </c>
      <c r="J62" s="14"/>
      <c r="K62" s="6"/>
      <c r="L62" s="12" t="s">
        <v>8</v>
      </c>
      <c r="M62" s="13">
        <v>0</v>
      </c>
      <c r="N62" s="13" t="s">
        <v>45</v>
      </c>
      <c r="O62" s="22">
        <v>0.16057205200195299</v>
      </c>
      <c r="P62" s="22">
        <f t="shared" si="6"/>
        <v>-0.1700988752082464</v>
      </c>
      <c r="Q62" s="22">
        <v>7615</v>
      </c>
      <c r="R62" s="27">
        <f t="shared" si="7"/>
        <v>0</v>
      </c>
      <c r="S62" s="22">
        <v>0</v>
      </c>
      <c r="T62" s="14"/>
    </row>
    <row r="65" spans="2:6" x14ac:dyDescent="0.3">
      <c r="E65" s="22">
        <v>312.76</v>
      </c>
    </row>
    <row r="66" spans="2:6" x14ac:dyDescent="0.3">
      <c r="E66" s="22">
        <v>312.14</v>
      </c>
    </row>
    <row r="67" spans="2:6" x14ac:dyDescent="0.3">
      <c r="E67" s="22">
        <v>270.89999999999998</v>
      </c>
    </row>
    <row r="68" spans="2:6" x14ac:dyDescent="0.3">
      <c r="B68" s="5" t="s">
        <v>13</v>
      </c>
      <c r="C68" s="6">
        <v>0</v>
      </c>
      <c r="D68" s="6" t="s">
        <v>25</v>
      </c>
      <c r="E68" s="22">
        <v>90.838489532470703</v>
      </c>
      <c r="F68">
        <f>(E68-$E$65)/$E$65</f>
        <v>-0.70955848084003481</v>
      </c>
    </row>
    <row r="69" spans="2:6" x14ac:dyDescent="0.3">
      <c r="B69" s="10"/>
      <c r="C69" s="6">
        <v>1</v>
      </c>
      <c r="D69" s="6" t="s">
        <v>26</v>
      </c>
      <c r="E69" s="22">
        <v>315.25988197326598</v>
      </c>
      <c r="F69">
        <f t="shared" ref="F69:F92" si="10">(E69-$E$65)/$E$65</f>
        <v>7.9929721616126912E-3</v>
      </c>
    </row>
    <row r="70" spans="2:6" x14ac:dyDescent="0.3">
      <c r="B70" s="10"/>
      <c r="C70" s="6">
        <v>2</v>
      </c>
      <c r="D70" s="6" t="s">
        <v>27</v>
      </c>
      <c r="E70" s="22">
        <v>73.556386947631793</v>
      </c>
      <c r="F70">
        <f t="shared" si="10"/>
        <v>-0.7648152354916492</v>
      </c>
    </row>
    <row r="71" spans="2:6" x14ac:dyDescent="0.3">
      <c r="B71" s="5" t="s">
        <v>3</v>
      </c>
      <c r="C71" s="6">
        <v>-1</v>
      </c>
      <c r="D71" s="6" t="s">
        <v>28</v>
      </c>
      <c r="E71" s="22">
        <v>89.991201400756793</v>
      </c>
      <c r="F71">
        <f t="shared" si="10"/>
        <v>-0.71226754891687949</v>
      </c>
    </row>
    <row r="72" spans="2:6" x14ac:dyDescent="0.3">
      <c r="B72" s="10"/>
      <c r="C72" s="6">
        <v>1</v>
      </c>
      <c r="D72" s="6" t="s">
        <v>29</v>
      </c>
      <c r="E72" s="22">
        <v>131.16611099243099</v>
      </c>
      <c r="F72">
        <f t="shared" si="10"/>
        <v>-0.58061737117140622</v>
      </c>
    </row>
    <row r="73" spans="2:6" ht="14.15" customHeight="1" x14ac:dyDescent="0.3">
      <c r="B73" s="5" t="s">
        <v>5</v>
      </c>
      <c r="C73" s="6">
        <v>0</v>
      </c>
      <c r="D73" s="18" t="s">
        <v>31</v>
      </c>
      <c r="E73" s="22">
        <v>260.66686439514098</v>
      </c>
      <c r="F73">
        <f t="shared" si="10"/>
        <v>-0.16655945646776768</v>
      </c>
    </row>
    <row r="74" spans="2:6" x14ac:dyDescent="0.3">
      <c r="B74" s="10"/>
      <c r="C74" s="6">
        <v>0.1</v>
      </c>
      <c r="D74" s="6"/>
      <c r="E74" s="22">
        <v>100.578533172607</v>
      </c>
      <c r="F74">
        <f t="shared" si="10"/>
        <v>-0.67841625152638763</v>
      </c>
    </row>
    <row r="75" spans="2:6" x14ac:dyDescent="0.3">
      <c r="B75" s="10"/>
      <c r="C75" s="6">
        <v>0.3</v>
      </c>
      <c r="D75" s="6"/>
      <c r="E75" s="22">
        <v>154.760343551635</v>
      </c>
      <c r="F75">
        <f t="shared" si="10"/>
        <v>-0.50517859204618554</v>
      </c>
    </row>
    <row r="76" spans="2:6" x14ac:dyDescent="0.3">
      <c r="B76" s="10"/>
      <c r="C76" s="6">
        <v>0.5</v>
      </c>
      <c r="D76" s="6"/>
      <c r="E76" s="22">
        <v>287.58506584167401</v>
      </c>
      <c r="F76">
        <f t="shared" si="10"/>
        <v>-8.0492819281001354E-2</v>
      </c>
    </row>
    <row r="77" spans="2:6" x14ac:dyDescent="0.3">
      <c r="B77" s="10"/>
      <c r="C77" s="6">
        <v>0.7</v>
      </c>
      <c r="D77" s="6"/>
      <c r="E77" s="22">
        <v>421.61192131042401</v>
      </c>
      <c r="F77">
        <f t="shared" si="10"/>
        <v>0.34803658175733476</v>
      </c>
    </row>
    <row r="78" spans="2:6" x14ac:dyDescent="0.3">
      <c r="B78" s="10"/>
      <c r="C78" s="6">
        <v>1</v>
      </c>
      <c r="D78" s="6"/>
      <c r="E78" s="22">
        <v>457.02123451232899</v>
      </c>
      <c r="F78">
        <f t="shared" si="10"/>
        <v>0.46125218861852219</v>
      </c>
    </row>
    <row r="79" spans="2:6" x14ac:dyDescent="0.3">
      <c r="B79" s="5" t="s">
        <v>9</v>
      </c>
      <c r="C79" s="6">
        <v>1</v>
      </c>
      <c r="D79" s="6" t="s">
        <v>36</v>
      </c>
      <c r="E79" s="22">
        <v>200.856367111206</v>
      </c>
      <c r="F79">
        <f t="shared" si="10"/>
        <v>-0.35779394068549047</v>
      </c>
    </row>
    <row r="80" spans="2:6" x14ac:dyDescent="0.3">
      <c r="B80" s="10"/>
      <c r="C80" s="6">
        <v>2</v>
      </c>
      <c r="D80" s="6" t="s">
        <v>35</v>
      </c>
      <c r="E80" s="22">
        <v>365.24200248718199</v>
      </c>
      <c r="F80">
        <f t="shared" si="10"/>
        <v>0.16780279603268322</v>
      </c>
    </row>
    <row r="81" spans="2:14" x14ac:dyDescent="0.3">
      <c r="B81" s="10"/>
      <c r="C81" s="6">
        <v>3</v>
      </c>
      <c r="D81" s="6" t="s">
        <v>34</v>
      </c>
      <c r="E81" s="22">
        <v>256.265235900878</v>
      </c>
      <c r="F81">
        <f t="shared" si="10"/>
        <v>-0.18063295849572195</v>
      </c>
    </row>
    <row r="82" spans="2:14" x14ac:dyDescent="0.3">
      <c r="B82" s="5" t="s">
        <v>6</v>
      </c>
      <c r="C82" s="6">
        <v>1</v>
      </c>
      <c r="D82" s="18" t="s">
        <v>39</v>
      </c>
      <c r="E82" s="22">
        <v>497.73002433776799</v>
      </c>
      <c r="F82">
        <f t="shared" si="10"/>
        <v>0.59141202307765695</v>
      </c>
    </row>
    <row r="83" spans="2:14" x14ac:dyDescent="0.3">
      <c r="B83" s="10"/>
      <c r="C83" s="6">
        <v>2</v>
      </c>
      <c r="D83" s="6" t="s">
        <v>38</v>
      </c>
      <c r="E83" s="22">
        <v>3600.0623779296802</v>
      </c>
      <c r="F83">
        <f t="shared" si="10"/>
        <v>10.510622771229313</v>
      </c>
    </row>
    <row r="84" spans="2:14" x14ac:dyDescent="0.3">
      <c r="B84" s="10"/>
      <c r="C84" s="6">
        <v>3</v>
      </c>
      <c r="D84" s="6" t="s">
        <v>37</v>
      </c>
      <c r="E84" s="22">
        <v>238.171077728271</v>
      </c>
      <c r="F84">
        <f t="shared" si="10"/>
        <v>-0.23848613080869993</v>
      </c>
    </row>
    <row r="85" spans="2:14" x14ac:dyDescent="0.3">
      <c r="B85" s="10" t="s">
        <v>1</v>
      </c>
      <c r="C85" s="6">
        <v>0</v>
      </c>
      <c r="D85" s="6" t="s">
        <v>40</v>
      </c>
      <c r="E85" s="22">
        <v>1934.511844635</v>
      </c>
      <c r="F85">
        <f t="shared" si="10"/>
        <v>5.1852917401042333</v>
      </c>
    </row>
    <row r="86" spans="2:14" x14ac:dyDescent="0.3">
      <c r="B86" s="10"/>
      <c r="C86" s="6">
        <v>1</v>
      </c>
      <c r="D86" s="6" t="s">
        <v>41</v>
      </c>
      <c r="E86" s="22">
        <v>295.38286781311001</v>
      </c>
      <c r="F86">
        <f t="shared" si="10"/>
        <v>-5.5560596581691969E-2</v>
      </c>
      <c r="M86" s="6"/>
      <c r="N86" s="6"/>
    </row>
    <row r="87" spans="2:14" x14ac:dyDescent="0.3">
      <c r="B87" s="10"/>
      <c r="C87" s="6">
        <v>2</v>
      </c>
      <c r="D87" s="6" t="s">
        <v>42</v>
      </c>
      <c r="E87" s="22">
        <v>314.30330276489201</v>
      </c>
      <c r="F87">
        <f t="shared" si="10"/>
        <v>4.9344633741271867E-3</v>
      </c>
    </row>
    <row r="88" spans="2:14" x14ac:dyDescent="0.3">
      <c r="B88" s="10"/>
      <c r="C88" s="6">
        <v>3</v>
      </c>
      <c r="D88" s="6" t="s">
        <v>43</v>
      </c>
      <c r="E88" s="22">
        <v>453.67033958435002</v>
      </c>
      <c r="F88">
        <f t="shared" si="10"/>
        <v>0.45053823885519256</v>
      </c>
    </row>
    <row r="89" spans="2:14" x14ac:dyDescent="0.3">
      <c r="B89" s="10" t="s">
        <v>7</v>
      </c>
      <c r="C89" s="6">
        <v>1</v>
      </c>
      <c r="D89" s="18" t="s">
        <v>46</v>
      </c>
      <c r="E89" s="22">
        <v>490.14995956420898</v>
      </c>
      <c r="F89">
        <f t="shared" si="10"/>
        <v>0.56717598018995075</v>
      </c>
    </row>
    <row r="90" spans="2:14" x14ac:dyDescent="0.3">
      <c r="B90" s="10"/>
      <c r="C90" s="6">
        <v>3</v>
      </c>
      <c r="D90" s="6"/>
      <c r="E90" s="22">
        <v>285.46447753906199</v>
      </c>
      <c r="F90">
        <f t="shared" si="10"/>
        <v>-8.7273060688508777E-2</v>
      </c>
    </row>
    <row r="91" spans="2:14" x14ac:dyDescent="0.3">
      <c r="B91" s="10"/>
      <c r="C91" s="6">
        <v>5</v>
      </c>
      <c r="D91" s="6"/>
      <c r="E91" s="22">
        <v>184.54610824584901</v>
      </c>
      <c r="F91">
        <f t="shared" si="10"/>
        <v>-0.40994338072052366</v>
      </c>
    </row>
    <row r="92" spans="2:14" ht="14.5" thickBot="1" x14ac:dyDescent="0.35">
      <c r="B92" s="12" t="s">
        <v>8</v>
      </c>
      <c r="C92" s="13">
        <v>0</v>
      </c>
      <c r="D92" s="13" t="s">
        <v>45</v>
      </c>
      <c r="E92" s="22">
        <v>79.6397190093994</v>
      </c>
      <c r="F92">
        <f t="shared" si="10"/>
        <v>-0.74536475569318517</v>
      </c>
    </row>
    <row r="107" spans="4:6" x14ac:dyDescent="0.3">
      <c r="D107">
        <v>0.19735482719160585</v>
      </c>
      <c r="E107">
        <v>6.9490174501052318E-3</v>
      </c>
      <c r="F107">
        <v>0.12663055089719005</v>
      </c>
    </row>
    <row r="108" spans="4:6" x14ac:dyDescent="0.3">
      <c r="D108">
        <v>-0.66982483539292692</v>
      </c>
      <c r="E108">
        <v>-1.5013801587290373E-2</v>
      </c>
      <c r="F108">
        <v>3.3804199759136629E-2</v>
      </c>
    </row>
    <row r="109" spans="4:6" x14ac:dyDescent="0.3">
      <c r="D109">
        <v>0.50312212941969814</v>
      </c>
      <c r="E109">
        <v>7.1585595726718108</v>
      </c>
      <c r="F109">
        <v>5.885136964844186</v>
      </c>
    </row>
    <row r="110" spans="4:6" x14ac:dyDescent="0.3">
      <c r="D110">
        <v>0.14930846501907502</v>
      </c>
      <c r="E110">
        <v>7.3944460326694827E-2</v>
      </c>
      <c r="F110">
        <v>0.53182638183772279</v>
      </c>
    </row>
  </sheetData>
  <phoneticPr fontId="1" type="noConversion"/>
  <conditionalFormatting sqref="F7:F31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7:O3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31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8:G6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E3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E6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7:Z3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8:P62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38:O6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8:F6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8:H62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R7:R3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07:F11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8:F92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FB58-BB53-4096-A613-F9D70CC90BE7}">
  <dimension ref="B2:M27"/>
  <sheetViews>
    <sheetView workbookViewId="0">
      <selection activeCell="H27" sqref="H27"/>
    </sheetView>
  </sheetViews>
  <sheetFormatPr defaultRowHeight="14" x14ac:dyDescent="0.3"/>
  <cols>
    <col min="12" max="12" width="10.08203125" customWidth="1"/>
  </cols>
  <sheetData>
    <row r="2" spans="2:13" x14ac:dyDescent="0.3">
      <c r="C2" t="s">
        <v>83</v>
      </c>
      <c r="J2" t="s">
        <v>81</v>
      </c>
      <c r="K2" t="s">
        <v>82</v>
      </c>
      <c r="L2" t="s">
        <v>80</v>
      </c>
    </row>
    <row r="3" spans="2:13" x14ac:dyDescent="0.3">
      <c r="B3" t="s">
        <v>13</v>
      </c>
      <c r="C3">
        <v>0</v>
      </c>
      <c r="E3">
        <v>0.19735482719160585</v>
      </c>
      <c r="F3">
        <v>-0.66982483539292692</v>
      </c>
      <c r="G3">
        <v>0.50312212941969814</v>
      </c>
      <c r="H3">
        <v>0.14930846501907502</v>
      </c>
      <c r="J3">
        <f t="shared" ref="J3:J27" si="0">(E3+F3+G3+H3)/4</f>
        <v>4.4990146559363023E-2</v>
      </c>
      <c r="K3">
        <f>STDEV(E3:H3)</f>
        <v>0.50164485432538908</v>
      </c>
      <c r="L3">
        <f>COUNTIF(E3:H3, "&lt;0")</f>
        <v>1</v>
      </c>
      <c r="M3">
        <f>AVERAGE(L3:L5)</f>
        <v>0.66666666666666663</v>
      </c>
    </row>
    <row r="4" spans="2:13" x14ac:dyDescent="0.3">
      <c r="C4">
        <v>1</v>
      </c>
      <c r="E4">
        <v>6.9490174501052318E-3</v>
      </c>
      <c r="F4">
        <v>-1.5013801587290373E-2</v>
      </c>
      <c r="G4">
        <v>7.1585595726718108</v>
      </c>
      <c r="H4">
        <v>7.3944460326694827E-2</v>
      </c>
      <c r="J4">
        <f t="shared" si="0"/>
        <v>1.8061098122153301</v>
      </c>
      <c r="K4">
        <f t="shared" ref="K4:K27" si="1">STDEV(E4:H4)</f>
        <v>3.5685004332662329</v>
      </c>
      <c r="L4">
        <f t="shared" ref="L4:L27" si="2">COUNTIF(E4:H4, "&lt;0")</f>
        <v>1</v>
      </c>
    </row>
    <row r="5" spans="2:13" x14ac:dyDescent="0.3">
      <c r="C5">
        <v>2</v>
      </c>
      <c r="E5">
        <v>0.12663055089719005</v>
      </c>
      <c r="F5">
        <v>3.3804199759136629E-2</v>
      </c>
      <c r="G5">
        <v>5.885136964844186</v>
      </c>
      <c r="H5">
        <v>0.53182638183772279</v>
      </c>
      <c r="J5">
        <f t="shared" si="0"/>
        <v>1.6443495243345589</v>
      </c>
      <c r="K5">
        <f t="shared" si="1"/>
        <v>2.8354489934293627</v>
      </c>
      <c r="L5">
        <f t="shared" si="2"/>
        <v>0</v>
      </c>
    </row>
    <row r="6" spans="2:13" x14ac:dyDescent="0.3">
      <c r="B6" t="s">
        <v>3</v>
      </c>
      <c r="C6">
        <v>-1</v>
      </c>
      <c r="E6">
        <v>5.4222432946314011E-3</v>
      </c>
      <c r="F6">
        <v>-0.18337378832398712</v>
      </c>
      <c r="G6">
        <v>4.2127071823203788E-3</v>
      </c>
      <c r="H6">
        <v>0.11322837905778105</v>
      </c>
      <c r="J6">
        <f t="shared" si="0"/>
        <v>-1.5127614697313573E-2</v>
      </c>
      <c r="K6">
        <f t="shared" si="1"/>
        <v>0.12325905076541252</v>
      </c>
      <c r="L6">
        <f t="shared" si="2"/>
        <v>1</v>
      </c>
      <c r="M6">
        <f>AVERAGE(L6:L7)</f>
        <v>0.5</v>
      </c>
    </row>
    <row r="7" spans="2:13" x14ac:dyDescent="0.3">
      <c r="C7">
        <v>1</v>
      </c>
      <c r="E7">
        <v>0.13443124492091868</v>
      </c>
      <c r="F7">
        <v>7.428993237724614E-2</v>
      </c>
      <c r="G7">
        <v>5.3867403314916814E-3</v>
      </c>
      <c r="H7">
        <v>8.2461726520837261E-2</v>
      </c>
      <c r="J7">
        <f t="shared" si="0"/>
        <v>7.4142411037623437E-2</v>
      </c>
      <c r="K7">
        <f t="shared" si="1"/>
        <v>5.3013578505613321E-2</v>
      </c>
      <c r="L7">
        <f t="shared" si="2"/>
        <v>0</v>
      </c>
    </row>
    <row r="8" spans="2:13" x14ac:dyDescent="0.3">
      <c r="B8" t="s">
        <v>5</v>
      </c>
      <c r="C8">
        <v>0</v>
      </c>
      <c r="E8">
        <v>2.6583791609473728</v>
      </c>
      <c r="F8">
        <v>0.12112059127923375</v>
      </c>
      <c r="G8">
        <v>22.749116022099447</v>
      </c>
      <c r="H8">
        <v>-7.7325736142190057E-2</v>
      </c>
      <c r="J8">
        <f t="shared" si="0"/>
        <v>6.3628225095459658</v>
      </c>
      <c r="K8">
        <f t="shared" si="1"/>
        <v>10.994966543309161</v>
      </c>
      <c r="L8">
        <f t="shared" si="2"/>
        <v>1</v>
      </c>
      <c r="M8">
        <f>AVERAGE(L8:L13)</f>
        <v>0.66666666666666663</v>
      </c>
    </row>
    <row r="9" spans="2:13" x14ac:dyDescent="0.3">
      <c r="C9">
        <v>0.1</v>
      </c>
      <c r="E9">
        <v>0.37222656352892847</v>
      </c>
      <c r="F9">
        <v>0.25747532149875335</v>
      </c>
      <c r="G9">
        <v>7.4696132596685144E-2</v>
      </c>
      <c r="H9">
        <v>4.1225934286926148E-2</v>
      </c>
      <c r="J9">
        <f t="shared" si="0"/>
        <v>0.18640598797782329</v>
      </c>
      <c r="K9">
        <f t="shared" si="1"/>
        <v>0.15613720061132105</v>
      </c>
      <c r="L9">
        <f t="shared" si="2"/>
        <v>0</v>
      </c>
    </row>
    <row r="10" spans="2:13" x14ac:dyDescent="0.3">
      <c r="C10">
        <v>0.3</v>
      </c>
      <c r="E10">
        <v>-3.8486415612287357E-3</v>
      </c>
      <c r="F10">
        <v>1.640586355735006</v>
      </c>
      <c r="G10">
        <v>0.36639502762430937</v>
      </c>
      <c r="H10">
        <v>5.6673337210792284E-2</v>
      </c>
      <c r="J10">
        <f t="shared" si="0"/>
        <v>0.51495151975221976</v>
      </c>
      <c r="K10">
        <f t="shared" si="1"/>
        <v>0.76774460061135741</v>
      </c>
      <c r="L10">
        <f t="shared" si="2"/>
        <v>1</v>
      </c>
    </row>
    <row r="11" spans="2:13" x14ac:dyDescent="0.3">
      <c r="C11">
        <v>0.5</v>
      </c>
      <c r="E11">
        <v>-1.7608144876720105E-2</v>
      </c>
      <c r="F11">
        <v>0.39665209234360088</v>
      </c>
      <c r="G11">
        <v>0.40360497237569065</v>
      </c>
      <c r="H11">
        <v>4.1708973689141254E-2</v>
      </c>
      <c r="J11">
        <f t="shared" si="0"/>
        <v>0.20608947338292818</v>
      </c>
      <c r="K11">
        <f t="shared" si="1"/>
        <v>0.22537972193768815</v>
      </c>
      <c r="L11">
        <f t="shared" si="2"/>
        <v>1</v>
      </c>
    </row>
    <row r="12" spans="2:13" x14ac:dyDescent="0.3">
      <c r="C12">
        <v>0.7</v>
      </c>
      <c r="E12">
        <v>7.8831300723782194E-2</v>
      </c>
      <c r="F12">
        <v>-0.56403993919550455</v>
      </c>
      <c r="G12">
        <v>0.40628453038674028</v>
      </c>
      <c r="H12">
        <v>9.1688764897822336E-2</v>
      </c>
      <c r="J12">
        <f t="shared" si="0"/>
        <v>3.1911642032100666E-3</v>
      </c>
      <c r="K12">
        <f t="shared" si="1"/>
        <v>0.40734450698217217</v>
      </c>
      <c r="L12">
        <f t="shared" si="2"/>
        <v>1</v>
      </c>
    </row>
    <row r="13" spans="2:13" x14ac:dyDescent="0.3">
      <c r="C13">
        <v>1</v>
      </c>
      <c r="E13">
        <v>0.16277948991109667</v>
      </c>
      <c r="F13">
        <v>1.9819441792900097</v>
      </c>
      <c r="G13">
        <v>0.40052486187845304</v>
      </c>
      <c r="H13">
        <v>9.7751402292960171E-2</v>
      </c>
      <c r="J13">
        <f t="shared" si="0"/>
        <v>0.66074998334312984</v>
      </c>
      <c r="K13">
        <f t="shared" si="1"/>
        <v>0.89035821102866131</v>
      </c>
      <c r="L13">
        <f t="shared" si="2"/>
        <v>0</v>
      </c>
    </row>
    <row r="14" spans="2:13" x14ac:dyDescent="0.3">
      <c r="B14" t="s">
        <v>9</v>
      </c>
      <c r="C14">
        <v>1</v>
      </c>
      <c r="E14">
        <v>0.21656681661247743</v>
      </c>
      <c r="F14">
        <v>-0.25371451456164451</v>
      </c>
      <c r="G14">
        <v>0.21929558011049721</v>
      </c>
      <c r="H14">
        <v>0.47433483502725876</v>
      </c>
      <c r="J14">
        <f t="shared" si="0"/>
        <v>0.16412067929714722</v>
      </c>
      <c r="K14">
        <f t="shared" si="1"/>
        <v>0.30365217966253288</v>
      </c>
      <c r="L14">
        <f t="shared" si="2"/>
        <v>1</v>
      </c>
      <c r="M14">
        <f>AVERAGE(L14:L16)</f>
        <v>1</v>
      </c>
    </row>
    <row r="15" spans="2:13" x14ac:dyDescent="0.3">
      <c r="C15">
        <v>2</v>
      </c>
      <c r="E15">
        <v>1.3443592767870889</v>
      </c>
      <c r="F15">
        <v>-0.29001311976160471</v>
      </c>
      <c r="G15">
        <v>0.62562154696132599</v>
      </c>
      <c r="H15">
        <v>-5.1655642195917754E-3</v>
      </c>
      <c r="J15">
        <f t="shared" si="0"/>
        <v>0.41870053494180459</v>
      </c>
      <c r="K15">
        <f t="shared" si="1"/>
        <v>0.72608491834659383</v>
      </c>
      <c r="L15">
        <f t="shared" si="2"/>
        <v>2</v>
      </c>
    </row>
    <row r="16" spans="2:13" x14ac:dyDescent="0.3">
      <c r="C16">
        <v>3</v>
      </c>
      <c r="E16">
        <v>3.8586343712470996</v>
      </c>
      <c r="F16">
        <v>2.2005026849577284E-2</v>
      </c>
      <c r="G16">
        <v>7.6540055248618781</v>
      </c>
      <c r="H16">
        <v>0.40730079553632287</v>
      </c>
      <c r="J16">
        <f t="shared" si="0"/>
        <v>2.9854864296237196</v>
      </c>
      <c r="K16">
        <f t="shared" si="1"/>
        <v>3.5584041862875968</v>
      </c>
      <c r="L16">
        <f t="shared" si="2"/>
        <v>0</v>
      </c>
    </row>
    <row r="17" spans="2:13" x14ac:dyDescent="0.3">
      <c r="B17" t="s">
        <v>6</v>
      </c>
      <c r="C17">
        <v>1</v>
      </c>
      <c r="E17">
        <v>0.33124462824268874</v>
      </c>
      <c r="F17">
        <v>0.26217740673701162</v>
      </c>
      <c r="G17">
        <v>5.7044198895027558E-3</v>
      </c>
      <c r="H17">
        <v>-5.153734683214508E-2</v>
      </c>
      <c r="J17">
        <f t="shared" si="0"/>
        <v>0.13689727700926452</v>
      </c>
      <c r="K17">
        <f t="shared" si="1"/>
        <v>0.18813574625568355</v>
      </c>
      <c r="L17">
        <f t="shared" si="2"/>
        <v>1</v>
      </c>
      <c r="M17">
        <f>AVERAGE(L17:L19)</f>
        <v>1</v>
      </c>
    </row>
    <row r="18" spans="2:13" x14ac:dyDescent="0.3">
      <c r="C18">
        <v>2</v>
      </c>
      <c r="E18">
        <v>0.55116644569903672</v>
      </c>
      <c r="F18">
        <v>0.29941657252687454</v>
      </c>
      <c r="G18">
        <v>-2.2099447513812469E-3</v>
      </c>
      <c r="H18">
        <v>-2.197336382724914E-2</v>
      </c>
      <c r="J18">
        <f t="shared" si="0"/>
        <v>0.20659992741182023</v>
      </c>
      <c r="K18">
        <f t="shared" si="1"/>
        <v>0.27275650149028624</v>
      </c>
      <c r="L18">
        <f t="shared" si="2"/>
        <v>2</v>
      </c>
    </row>
    <row r="19" spans="2:13" x14ac:dyDescent="0.3">
      <c r="C19">
        <v>3</v>
      </c>
      <c r="E19">
        <v>0.78326245784298787</v>
      </c>
      <c r="F19">
        <v>1.1952224833096177</v>
      </c>
      <c r="G19">
        <v>2.9281767955801168E-3</v>
      </c>
      <c r="H19">
        <v>3.6020938279394656E-2</v>
      </c>
      <c r="J19">
        <f t="shared" si="0"/>
        <v>0.50435851405689514</v>
      </c>
      <c r="K19">
        <f t="shared" si="1"/>
        <v>0.58476573710680768</v>
      </c>
      <c r="L19">
        <f t="shared" si="2"/>
        <v>0</v>
      </c>
    </row>
    <row r="20" spans="2:13" x14ac:dyDescent="0.3">
      <c r="B20" t="s">
        <v>1</v>
      </c>
      <c r="C20">
        <v>0</v>
      </c>
      <c r="E20">
        <v>0.72480115351933816</v>
      </c>
      <c r="F20">
        <v>-0.64848584458106484</v>
      </c>
      <c r="G20">
        <v>5.5939226519336385E-3</v>
      </c>
      <c r="H20">
        <v>-0.48451809426168713</v>
      </c>
      <c r="J20">
        <f t="shared" si="0"/>
        <v>-0.10065221566787004</v>
      </c>
      <c r="K20">
        <f t="shared" si="1"/>
        <v>0.61647822462954505</v>
      </c>
      <c r="L20">
        <f t="shared" si="2"/>
        <v>2</v>
      </c>
      <c r="M20">
        <f>AVERAGE(L20:L23)</f>
        <v>1.25</v>
      </c>
    </row>
    <row r="21" spans="2:13" x14ac:dyDescent="0.3">
      <c r="B21" s="6"/>
      <c r="C21" s="6">
        <v>1</v>
      </c>
      <c r="D21" s="6"/>
      <c r="E21">
        <v>0.54001660427867526</v>
      </c>
      <c r="F21">
        <v>-0.47188294416637117</v>
      </c>
      <c r="G21">
        <v>2.6104972375690419E-3</v>
      </c>
      <c r="H21">
        <v>0.12312575782967419</v>
      </c>
      <c r="J21">
        <f t="shared" si="0"/>
        <v>4.8467478794886831E-2</v>
      </c>
      <c r="K21">
        <f t="shared" si="1"/>
        <v>0.41635794969626061</v>
      </c>
      <c r="L21">
        <f t="shared" si="2"/>
        <v>1</v>
      </c>
    </row>
    <row r="22" spans="2:13" x14ac:dyDescent="0.3">
      <c r="C22">
        <v>2</v>
      </c>
      <c r="E22">
        <v>1.380493582182893</v>
      </c>
      <c r="F22">
        <v>-0.19465872112468219</v>
      </c>
      <c r="G22">
        <v>7.6795580110496486E-3</v>
      </c>
      <c r="H22">
        <v>0.39689080352125988</v>
      </c>
      <c r="J22">
        <f t="shared" si="0"/>
        <v>0.39760130564763008</v>
      </c>
      <c r="K22">
        <f t="shared" si="1"/>
        <v>0.69973534060582465</v>
      </c>
      <c r="L22">
        <f t="shared" si="2"/>
        <v>1</v>
      </c>
    </row>
    <row r="23" spans="2:13" x14ac:dyDescent="0.3">
      <c r="C23">
        <v>3</v>
      </c>
      <c r="E23">
        <v>3.2335135219509259</v>
      </c>
      <c r="F23">
        <v>-0.22832440261304277</v>
      </c>
      <c r="G23">
        <v>2.2322237569060777</v>
      </c>
      <c r="H23">
        <v>6.7004465649986161E-2</v>
      </c>
      <c r="J23">
        <f t="shared" si="0"/>
        <v>1.3261043354734867</v>
      </c>
      <c r="K23">
        <f t="shared" si="1"/>
        <v>1.6793692659780235</v>
      </c>
      <c r="L23">
        <f t="shared" si="2"/>
        <v>1</v>
      </c>
    </row>
    <row r="24" spans="2:13" x14ac:dyDescent="0.3">
      <c r="B24" t="s">
        <v>7</v>
      </c>
      <c r="C24">
        <v>1</v>
      </c>
      <c r="E24">
        <v>0.22689132197179368</v>
      </c>
      <c r="F24">
        <v>-0.60278378661583476</v>
      </c>
      <c r="G24">
        <v>2.4820441988950313E-2</v>
      </c>
      <c r="H24">
        <v>-0.35584231228004187</v>
      </c>
      <c r="J24">
        <f t="shared" si="0"/>
        <v>-0.17672858373378314</v>
      </c>
      <c r="K24">
        <f t="shared" si="1"/>
        <v>0.37288774079615028</v>
      </c>
      <c r="L24">
        <f t="shared" si="2"/>
        <v>2</v>
      </c>
      <c r="M24">
        <f>AVERAGE(L24:L26)</f>
        <v>2</v>
      </c>
    </row>
    <row r="25" spans="2:13" x14ac:dyDescent="0.3">
      <c r="C25">
        <v>3</v>
      </c>
      <c r="E25">
        <v>0.41138612557400417</v>
      </c>
      <c r="F25">
        <v>-0.27872890467215622</v>
      </c>
      <c r="G25">
        <v>1.3121546961326596E-3</v>
      </c>
      <c r="H25">
        <v>-0.23712305675220249</v>
      </c>
      <c r="J25">
        <f t="shared" si="0"/>
        <v>-2.5788420288555471E-2</v>
      </c>
      <c r="K25">
        <f t="shared" si="1"/>
        <v>0.31648972701814954</v>
      </c>
      <c r="L25">
        <f t="shared" si="2"/>
        <v>2</v>
      </c>
    </row>
    <row r="26" spans="2:13" x14ac:dyDescent="0.3">
      <c r="C26">
        <v>5</v>
      </c>
      <c r="E26">
        <v>0.71942476222809693</v>
      </c>
      <c r="F26">
        <v>-0.37220254098490196</v>
      </c>
      <c r="G26">
        <v>3.1215469613259544E-3</v>
      </c>
      <c r="H26">
        <v>-9.7938703285653281E-2</v>
      </c>
      <c r="J26">
        <f t="shared" si="0"/>
        <v>6.3101266229716901E-2</v>
      </c>
      <c r="K26">
        <f t="shared" si="1"/>
        <v>0.46539638104885173</v>
      </c>
      <c r="L26">
        <f t="shared" si="2"/>
        <v>2</v>
      </c>
    </row>
    <row r="27" spans="2:13" x14ac:dyDescent="0.3">
      <c r="B27" t="s">
        <v>8</v>
      </c>
      <c r="C27">
        <v>0</v>
      </c>
      <c r="E27">
        <v>0.44676240955204766</v>
      </c>
      <c r="F27">
        <v>-0.16306220116298026</v>
      </c>
      <c r="G27">
        <v>1.4088397790054997E-3</v>
      </c>
      <c r="H27">
        <v>-0.1700988752082464</v>
      </c>
      <c r="J27">
        <f t="shared" si="0"/>
        <v>2.8752543239956629E-2</v>
      </c>
      <c r="K27">
        <f t="shared" si="1"/>
        <v>0.28972096302157069</v>
      </c>
      <c r="L27">
        <f t="shared" si="2"/>
        <v>2</v>
      </c>
      <c r="M27">
        <f>AVERAGE(L27)</f>
        <v>2</v>
      </c>
    </row>
  </sheetData>
  <phoneticPr fontId="1" type="noConversion"/>
  <conditionalFormatting sqref="E3:I27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3:J27">
    <cfRule type="cellIs" dxfId="0" priority="4" operator="lessThan">
      <formula>0</formula>
    </cfRule>
  </conditionalFormatting>
  <conditionalFormatting sqref="K3:K2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{73E0E392-3DA2-4B53-AE3B-57A25827F303}</x14:id>
        </ext>
      </extLst>
    </cfRule>
  </conditionalFormatting>
  <conditionalFormatting sqref="M3:M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{D126978F-BE5B-44EC-97CB-7A29D128DFE0}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E0E392-3DA2-4B53-AE3B-57A25827F3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K3:K27</xm:sqref>
        </x14:conditionalFormatting>
        <x14:conditionalFormatting xmlns:xm="http://schemas.microsoft.com/office/excel/2006/main">
          <x14:cfRule type="dataBar" id="{D126978F-BE5B-44EC-97CB-7A29D128DF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A6D81-98F8-4AE8-8300-C5EF62350990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E0EE8-4A55-4C53-BDB2-D8C437A4F224}">
  <dimension ref="B2:M11"/>
  <sheetViews>
    <sheetView workbookViewId="0">
      <selection activeCell="B10" sqref="B10"/>
    </sheetView>
  </sheetViews>
  <sheetFormatPr defaultRowHeight="14" x14ac:dyDescent="0.3"/>
  <cols>
    <col min="1" max="1" width="13.08203125" customWidth="1"/>
    <col min="4" max="4" width="18.58203125" customWidth="1"/>
  </cols>
  <sheetData>
    <row r="2" spans="2:13" x14ac:dyDescent="0.3">
      <c r="B2" s="22" t="s">
        <v>57</v>
      </c>
      <c r="C2" s="22" t="s">
        <v>58</v>
      </c>
      <c r="D2" s="22" t="s">
        <v>59</v>
      </c>
      <c r="E2" s="22" t="s">
        <v>60</v>
      </c>
      <c r="F2" s="22" t="s">
        <v>61</v>
      </c>
      <c r="G2" s="22" t="s">
        <v>62</v>
      </c>
      <c r="H2" s="22" t="s">
        <v>56</v>
      </c>
      <c r="I2" s="22" t="s">
        <v>63</v>
      </c>
      <c r="J2" s="22" t="s">
        <v>64</v>
      </c>
      <c r="K2" s="22" t="s">
        <v>65</v>
      </c>
      <c r="L2" s="22" t="s">
        <v>66</v>
      </c>
      <c r="M2" s="22" t="s">
        <v>67</v>
      </c>
    </row>
    <row r="3" spans="2:13" x14ac:dyDescent="0.3">
      <c r="B3" s="22" t="s">
        <v>68</v>
      </c>
      <c r="C3" s="22" t="s">
        <v>48</v>
      </c>
      <c r="D3" s="22" t="s">
        <v>78</v>
      </c>
      <c r="E3">
        <v>38.3333333333333</v>
      </c>
      <c r="F3" t="s">
        <v>49</v>
      </c>
      <c r="G3">
        <v>0.46489262580871499</v>
      </c>
      <c r="H3">
        <f>(G3-$G$3)/$G$3</f>
        <v>0</v>
      </c>
      <c r="I3" s="22"/>
      <c r="J3" s="22"/>
      <c r="K3" s="22"/>
      <c r="L3" s="22"/>
      <c r="M3" s="22"/>
    </row>
    <row r="4" spans="2:13" x14ac:dyDescent="0.3">
      <c r="B4" s="22" t="s">
        <v>68</v>
      </c>
      <c r="C4" s="22" t="s">
        <v>69</v>
      </c>
      <c r="D4" s="22" t="s">
        <v>70</v>
      </c>
      <c r="E4" s="22">
        <v>38.101299590000004</v>
      </c>
      <c r="F4" s="22" t="s">
        <v>71</v>
      </c>
      <c r="G4" s="22">
        <v>3.883338213</v>
      </c>
      <c r="H4">
        <f>(G4-$G$3)/$G$3</f>
        <v>7.3531938288860728</v>
      </c>
      <c r="I4" s="22">
        <v>40.05105365</v>
      </c>
      <c r="J4" s="22">
        <v>0</v>
      </c>
      <c r="K4" s="22">
        <v>0</v>
      </c>
      <c r="L4" s="22">
        <v>0</v>
      </c>
      <c r="M4" s="22">
        <v>0</v>
      </c>
    </row>
    <row r="5" spans="2:13" x14ac:dyDescent="0.3">
      <c r="B5" s="22" t="s">
        <v>68</v>
      </c>
      <c r="C5" s="22" t="s">
        <v>72</v>
      </c>
      <c r="D5" s="22" t="s">
        <v>70</v>
      </c>
      <c r="E5" s="22">
        <v>38.101299590000004</v>
      </c>
      <c r="F5" s="22" t="s">
        <v>73</v>
      </c>
      <c r="G5" s="22">
        <v>7.1933777330000002</v>
      </c>
      <c r="H5">
        <f>(G5-$G$3)/$G$3</f>
        <v>14.473202485168676</v>
      </c>
      <c r="I5" s="22">
        <v>37.985282720000001</v>
      </c>
      <c r="J5" s="22">
        <v>0</v>
      </c>
      <c r="K5" s="22">
        <v>0.11601686899999999</v>
      </c>
      <c r="L5" s="22">
        <v>0</v>
      </c>
      <c r="M5" s="22">
        <v>2</v>
      </c>
    </row>
    <row r="6" spans="2:13" x14ac:dyDescent="0.3">
      <c r="B6" s="22" t="s">
        <v>68</v>
      </c>
      <c r="C6" s="22" t="s">
        <v>74</v>
      </c>
      <c r="D6" s="22" t="s">
        <v>70</v>
      </c>
      <c r="E6" s="22">
        <v>38.101332235455601</v>
      </c>
      <c r="F6" s="22" t="s">
        <v>75</v>
      </c>
      <c r="G6" s="22">
        <v>2.5922760963439901</v>
      </c>
      <c r="H6">
        <f>(G6-$G$3)/$G$3</f>
        <v>4.576074887904567</v>
      </c>
      <c r="I6" s="22">
        <v>37.983820742607797</v>
      </c>
      <c r="J6" s="22">
        <v>0</v>
      </c>
      <c r="K6" s="22">
        <v>0.117511492847844</v>
      </c>
      <c r="L6" s="22">
        <v>0</v>
      </c>
      <c r="M6" s="22">
        <v>2</v>
      </c>
    </row>
    <row r="7" spans="2:13" x14ac:dyDescent="0.3">
      <c r="B7" s="22" t="s">
        <v>68</v>
      </c>
      <c r="C7" s="22" t="s">
        <v>76</v>
      </c>
      <c r="D7" s="22" t="s">
        <v>70</v>
      </c>
      <c r="E7" s="22">
        <v>38.101299590219703</v>
      </c>
      <c r="F7" s="22" t="s">
        <v>77</v>
      </c>
      <c r="G7" s="22">
        <v>4.94592237472534</v>
      </c>
      <c r="H7">
        <f>(G7-$G$3)/$G$3</f>
        <v>9.6388488441208189</v>
      </c>
      <c r="I7" s="22">
        <v>37.985282715126203</v>
      </c>
      <c r="J7" s="22">
        <v>0</v>
      </c>
      <c r="K7" s="22">
        <v>0.116016875093476</v>
      </c>
      <c r="L7" s="22">
        <v>0</v>
      </c>
      <c r="M7" s="22">
        <v>2</v>
      </c>
    </row>
    <row r="11" spans="2:13" x14ac:dyDescent="0.3">
      <c r="E11" s="1"/>
    </row>
  </sheetData>
  <phoneticPr fontId="1" type="noConversion"/>
  <conditionalFormatting sqref="H3:H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gurobi结果</vt:lpstr>
      <vt:lpstr>比较</vt:lpstr>
      <vt:lpstr>gurobi分析</vt:lpstr>
      <vt:lpstr>Sheet3</vt:lpstr>
      <vt:lpstr>元启发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王少波</dc:creator>
  <cp:lastModifiedBy>王少波</cp:lastModifiedBy>
  <dcterms:created xsi:type="dcterms:W3CDTF">2015-06-05T18:19:34Z</dcterms:created>
  <dcterms:modified xsi:type="dcterms:W3CDTF">2022-10-23T07:38:39Z</dcterms:modified>
</cp:coreProperties>
</file>