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OM\SAR TOOLS\"/>
    </mc:Choice>
  </mc:AlternateContent>
  <bookViews>
    <workbookView xWindow="240" yWindow="495" windowWidth="15120" windowHeight="7335" tabRatio="862"/>
  </bookViews>
  <sheets>
    <sheet name="ปก" sheetId="1" r:id="rId1"/>
    <sheet name="ข้อมูลผู้บริหาร" sheetId="16" r:id="rId2"/>
    <sheet name="ข้อมูลบุคลากร" sheetId="2" r:id="rId3"/>
    <sheet name="มฐ.2.1" sheetId="3" r:id="rId4"/>
    <sheet name="มฐ.2.2" sheetId="11" r:id="rId5"/>
    <sheet name="มฐ.2.3" sheetId="15" r:id="rId6"/>
    <sheet name="มฐ.2.4" sheetId="4" r:id="rId7"/>
    <sheet name="มฐ.2.5" sheetId="17" r:id="rId8"/>
    <sheet name="ม.ฐ.2.6" sheetId="18" r:id="rId9"/>
    <sheet name="มฐ.3.1" sheetId="5" r:id="rId10"/>
    <sheet name="มฐ.3.2" sheetId="6" r:id="rId11"/>
    <sheet name="มฐ.3.3" sheetId="7" r:id="rId12"/>
    <sheet name="มฐ.3.4" sheetId="8" r:id="rId13"/>
    <sheet name="สรุป มฐ.(2-4)" sheetId="9" r:id="rId14"/>
  </sheets>
  <definedNames>
    <definedName name="_xlnm.Print_Area" localSheetId="11">มฐ.3.3!$A$1:$BS$44</definedName>
  </definedNames>
  <calcPr calcId="152511"/>
</workbook>
</file>

<file path=xl/calcChain.xml><?xml version="1.0" encoding="utf-8"?>
<calcChain xmlns="http://schemas.openxmlformats.org/spreadsheetml/2006/main">
  <c r="I21" i="9" l="1"/>
  <c r="I8" i="9"/>
  <c r="J11" i="7"/>
  <c r="J12" i="7"/>
  <c r="J13" i="7"/>
  <c r="J14" i="7"/>
  <c r="J15" i="7"/>
  <c r="K15" i="7"/>
  <c r="L15" i="7"/>
  <c r="J16" i="7"/>
  <c r="K16" i="7"/>
  <c r="L16" i="7"/>
  <c r="J17" i="7"/>
  <c r="K17" i="7"/>
  <c r="L17" i="7"/>
  <c r="J18" i="7"/>
  <c r="K18" i="7"/>
  <c r="L18" i="7"/>
  <c r="J19" i="7"/>
  <c r="K19" i="7"/>
  <c r="L19" i="7"/>
  <c r="J20" i="7"/>
  <c r="K20" i="7"/>
  <c r="L20" i="7"/>
  <c r="J21" i="7"/>
  <c r="K21" i="7"/>
  <c r="L21" i="7"/>
  <c r="J22" i="7"/>
  <c r="K22" i="7"/>
  <c r="L22" i="7"/>
  <c r="J23" i="7"/>
  <c r="K23" i="7"/>
  <c r="L23" i="7"/>
  <c r="J24" i="7"/>
  <c r="K24" i="7"/>
  <c r="L24" i="7"/>
  <c r="J25" i="7"/>
  <c r="K25" i="7"/>
  <c r="L25" i="7"/>
  <c r="J26" i="7"/>
  <c r="K26" i="7"/>
  <c r="L26" i="7"/>
  <c r="J27" i="7"/>
  <c r="K27" i="7"/>
  <c r="L27" i="7"/>
  <c r="J28" i="7"/>
  <c r="K28" i="7"/>
  <c r="L28" i="7"/>
  <c r="J29" i="7"/>
  <c r="K29" i="7"/>
  <c r="L29" i="7"/>
  <c r="J30" i="7"/>
  <c r="K30" i="7"/>
  <c r="L30" i="7"/>
  <c r="J31" i="7"/>
  <c r="K31" i="7"/>
  <c r="L31" i="7"/>
  <c r="J32" i="7"/>
  <c r="K32" i="7"/>
  <c r="L32" i="7"/>
  <c r="J33" i="7"/>
  <c r="K33" i="7"/>
  <c r="L33" i="7"/>
  <c r="J34" i="7"/>
  <c r="K34" i="7"/>
  <c r="L34" i="7"/>
  <c r="J35" i="7"/>
  <c r="K35" i="7"/>
  <c r="L35" i="7"/>
  <c r="J36" i="7"/>
  <c r="K36" i="7"/>
  <c r="L36" i="7"/>
  <c r="J37" i="7"/>
  <c r="K37" i="7"/>
  <c r="L37" i="7"/>
  <c r="J38" i="7"/>
  <c r="K38" i="7"/>
  <c r="L38" i="7"/>
  <c r="J39" i="7"/>
  <c r="K39" i="7"/>
  <c r="L39" i="7"/>
  <c r="J40" i="7"/>
  <c r="K40" i="7"/>
  <c r="L40" i="7"/>
  <c r="L10" i="7"/>
  <c r="K10" i="7"/>
  <c r="J10" i="7"/>
  <c r="K9" i="8"/>
  <c r="K9" i="7"/>
  <c r="K14" i="7" s="1"/>
  <c r="L14" i="7" s="1"/>
  <c r="J9" i="6"/>
  <c r="K9" i="5"/>
  <c r="K10" i="5" s="1"/>
  <c r="K12" i="18"/>
  <c r="L12" i="18"/>
  <c r="M12" i="18"/>
  <c r="K13" i="18"/>
  <c r="L13" i="18"/>
  <c r="M13" i="18"/>
  <c r="K14" i="18"/>
  <c r="L14" i="18"/>
  <c r="M14" i="18"/>
  <c r="K15" i="18"/>
  <c r="L15" i="18"/>
  <c r="M15" i="18"/>
  <c r="K16" i="18"/>
  <c r="L16" i="18"/>
  <c r="M16" i="18"/>
  <c r="K17" i="18"/>
  <c r="L17" i="18"/>
  <c r="M17" i="18"/>
  <c r="K18" i="18"/>
  <c r="L18" i="18"/>
  <c r="M18" i="18"/>
  <c r="K19" i="18"/>
  <c r="L19" i="18"/>
  <c r="M19" i="18"/>
  <c r="K20" i="18"/>
  <c r="L20" i="18"/>
  <c r="M20" i="18"/>
  <c r="K21" i="18"/>
  <c r="L21" i="18"/>
  <c r="M21" i="18"/>
  <c r="K22" i="18"/>
  <c r="L22" i="18"/>
  <c r="M22" i="18"/>
  <c r="K23" i="18"/>
  <c r="L23" i="18"/>
  <c r="M23" i="18"/>
  <c r="K24" i="18"/>
  <c r="L24" i="18"/>
  <c r="M24" i="18"/>
  <c r="K25" i="18"/>
  <c r="L25" i="18"/>
  <c r="M25" i="18"/>
  <c r="K26" i="18"/>
  <c r="L26" i="18"/>
  <c r="M26" i="18"/>
  <c r="K27" i="18"/>
  <c r="L27" i="18"/>
  <c r="M27" i="18"/>
  <c r="K28" i="18"/>
  <c r="L28" i="18"/>
  <c r="M28" i="18"/>
  <c r="K29" i="18"/>
  <c r="L29" i="18"/>
  <c r="M29" i="18"/>
  <c r="K30" i="18"/>
  <c r="L30" i="18"/>
  <c r="M30" i="18"/>
  <c r="M11" i="18"/>
  <c r="L11" i="18"/>
  <c r="K11" i="18"/>
  <c r="L10" i="18"/>
  <c r="J11" i="17"/>
  <c r="K11" i="17" s="1"/>
  <c r="I11" i="17"/>
  <c r="J10" i="17"/>
  <c r="J10" i="15"/>
  <c r="J10" i="11"/>
  <c r="K10" i="4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10" i="5" l="1"/>
  <c r="K13" i="7"/>
  <c r="L13" i="7" s="1"/>
  <c r="K12" i="7"/>
  <c r="L12" i="7" s="1"/>
  <c r="K11" i="7"/>
  <c r="L11" i="7" s="1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K10" i="3"/>
  <c r="J11" i="3"/>
  <c r="K11" i="3" s="1"/>
  <c r="L11" i="3" s="1"/>
  <c r="I27" i="9" l="1"/>
  <c r="I25" i="9"/>
  <c r="I23" i="9"/>
  <c r="I18" i="9"/>
  <c r="A18" i="9"/>
  <c r="I16" i="9"/>
  <c r="I14" i="9"/>
  <c r="I12" i="9"/>
  <c r="I10" i="9"/>
  <c r="A27" i="9"/>
  <c r="A25" i="9"/>
  <c r="A23" i="9"/>
  <c r="A21" i="9"/>
  <c r="A20" i="9"/>
  <c r="A16" i="9"/>
  <c r="A14" i="9"/>
  <c r="A12" i="9"/>
  <c r="A10" i="9"/>
  <c r="A8" i="9"/>
  <c r="A7" i="9"/>
  <c r="J11" i="8"/>
  <c r="K11" i="8" s="1"/>
  <c r="L11" i="8" s="1"/>
  <c r="J12" i="8"/>
  <c r="K12" i="8" s="1"/>
  <c r="L12" i="8" s="1"/>
  <c r="J13" i="8"/>
  <c r="K13" i="8"/>
  <c r="L13" i="8" s="1"/>
  <c r="J14" i="8"/>
  <c r="K14" i="8"/>
  <c r="L14" i="8" s="1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J40" i="8"/>
  <c r="K40" i="8"/>
  <c r="K10" i="8"/>
  <c r="L10" i="8" s="1"/>
  <c r="J10" i="8"/>
  <c r="A3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A5" i="8"/>
  <c r="A2" i="8"/>
  <c r="A1" i="8"/>
  <c r="A3" i="7"/>
  <c r="A3" i="6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A5" i="7"/>
  <c r="A2" i="7"/>
  <c r="A1" i="7"/>
  <c r="J10" i="6"/>
  <c r="K10" i="6" s="1"/>
  <c r="I10" i="6"/>
  <c r="J40" i="6"/>
  <c r="I40" i="6"/>
  <c r="B40" i="6"/>
  <c r="A40" i="6"/>
  <c r="J39" i="6"/>
  <c r="I39" i="6"/>
  <c r="B39" i="6"/>
  <c r="A39" i="6"/>
  <c r="J38" i="6"/>
  <c r="I38" i="6"/>
  <c r="B38" i="6"/>
  <c r="A38" i="6"/>
  <c r="J37" i="6"/>
  <c r="I37" i="6"/>
  <c r="B37" i="6"/>
  <c r="A37" i="6"/>
  <c r="J36" i="6"/>
  <c r="I36" i="6"/>
  <c r="B36" i="6"/>
  <c r="A36" i="6"/>
  <c r="J35" i="6"/>
  <c r="I35" i="6"/>
  <c r="B35" i="6"/>
  <c r="A35" i="6"/>
  <c r="J34" i="6"/>
  <c r="I34" i="6"/>
  <c r="B34" i="6"/>
  <c r="A34" i="6"/>
  <c r="J33" i="6"/>
  <c r="I33" i="6"/>
  <c r="B33" i="6"/>
  <c r="A33" i="6"/>
  <c r="J32" i="6"/>
  <c r="I32" i="6"/>
  <c r="B32" i="6"/>
  <c r="A32" i="6"/>
  <c r="J31" i="6"/>
  <c r="I31" i="6"/>
  <c r="B31" i="6"/>
  <c r="A31" i="6"/>
  <c r="J30" i="6"/>
  <c r="I30" i="6"/>
  <c r="B30" i="6"/>
  <c r="A30" i="6"/>
  <c r="J29" i="6"/>
  <c r="I29" i="6"/>
  <c r="B29" i="6"/>
  <c r="A29" i="6"/>
  <c r="J28" i="6"/>
  <c r="I28" i="6"/>
  <c r="B28" i="6"/>
  <c r="A28" i="6"/>
  <c r="J27" i="6"/>
  <c r="I27" i="6"/>
  <c r="B27" i="6"/>
  <c r="A27" i="6"/>
  <c r="J26" i="6"/>
  <c r="I26" i="6"/>
  <c r="B26" i="6"/>
  <c r="A26" i="6"/>
  <c r="J25" i="6"/>
  <c r="I25" i="6"/>
  <c r="B25" i="6"/>
  <c r="A25" i="6"/>
  <c r="J24" i="6"/>
  <c r="I24" i="6"/>
  <c r="B24" i="6"/>
  <c r="A24" i="6"/>
  <c r="J23" i="6"/>
  <c r="I23" i="6"/>
  <c r="B23" i="6"/>
  <c r="A23" i="6"/>
  <c r="J22" i="6"/>
  <c r="I22" i="6"/>
  <c r="B22" i="6"/>
  <c r="A22" i="6"/>
  <c r="J21" i="6"/>
  <c r="I21" i="6"/>
  <c r="B21" i="6"/>
  <c r="A21" i="6"/>
  <c r="J20" i="6"/>
  <c r="I20" i="6"/>
  <c r="B20" i="6"/>
  <c r="A20" i="6"/>
  <c r="J19" i="6"/>
  <c r="I19" i="6"/>
  <c r="B19" i="6"/>
  <c r="A19" i="6"/>
  <c r="J18" i="6"/>
  <c r="I18" i="6"/>
  <c r="B18" i="6"/>
  <c r="A18" i="6"/>
  <c r="J17" i="6"/>
  <c r="I17" i="6"/>
  <c r="B17" i="6"/>
  <c r="A17" i="6"/>
  <c r="J16" i="6"/>
  <c r="I16" i="6"/>
  <c r="B16" i="6"/>
  <c r="A16" i="6"/>
  <c r="J15" i="6"/>
  <c r="I15" i="6"/>
  <c r="B15" i="6"/>
  <c r="A15" i="6"/>
  <c r="I14" i="6"/>
  <c r="J14" i="6" s="1"/>
  <c r="K14" i="6" s="1"/>
  <c r="B14" i="6"/>
  <c r="A14" i="6"/>
  <c r="I13" i="6"/>
  <c r="J13" i="6" s="1"/>
  <c r="K13" i="6" s="1"/>
  <c r="B13" i="6"/>
  <c r="A13" i="6"/>
  <c r="I12" i="6"/>
  <c r="J12" i="6" s="1"/>
  <c r="K12" i="6" s="1"/>
  <c r="B12" i="6"/>
  <c r="A12" i="6"/>
  <c r="I11" i="6"/>
  <c r="J11" i="6" s="1"/>
  <c r="K11" i="6" s="1"/>
  <c r="B11" i="6"/>
  <c r="A11" i="6"/>
  <c r="B10" i="6"/>
  <c r="A10" i="6"/>
  <c r="A5" i="6"/>
  <c r="A2" i="6"/>
  <c r="A1" i="6"/>
  <c r="A3" i="5"/>
  <c r="A3" i="18"/>
  <c r="A3" i="17"/>
  <c r="A3" i="4"/>
  <c r="A3" i="15"/>
  <c r="A3" i="11"/>
  <c r="A41" i="8" l="1"/>
  <c r="J41" i="8" s="1"/>
  <c r="J27" i="9" s="1"/>
  <c r="I20" i="9"/>
  <c r="I7" i="9"/>
  <c r="A41" i="7"/>
  <c r="J41" i="7" s="1"/>
  <c r="J25" i="9" s="1"/>
  <c r="A41" i="6"/>
  <c r="I41" i="6" s="1"/>
  <c r="J23" i="9" s="1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A6" i="18"/>
  <c r="A2" i="18"/>
  <c r="A1" i="18"/>
  <c r="I30" i="17"/>
  <c r="J30" i="17" s="1"/>
  <c r="K30" i="17" s="1"/>
  <c r="B30" i="17"/>
  <c r="A30" i="17"/>
  <c r="I29" i="17"/>
  <c r="J29" i="17" s="1"/>
  <c r="K29" i="17" s="1"/>
  <c r="B29" i="17"/>
  <c r="A29" i="17"/>
  <c r="I28" i="17"/>
  <c r="J28" i="17" s="1"/>
  <c r="K28" i="17" s="1"/>
  <c r="B28" i="17"/>
  <c r="A28" i="17"/>
  <c r="I27" i="17"/>
  <c r="J27" i="17" s="1"/>
  <c r="K27" i="17" s="1"/>
  <c r="B27" i="17"/>
  <c r="A27" i="17"/>
  <c r="I26" i="17"/>
  <c r="J26" i="17" s="1"/>
  <c r="K26" i="17" s="1"/>
  <c r="B26" i="17"/>
  <c r="A26" i="17"/>
  <c r="I25" i="17"/>
  <c r="J25" i="17" s="1"/>
  <c r="K25" i="17" s="1"/>
  <c r="B25" i="17"/>
  <c r="A25" i="17"/>
  <c r="I24" i="17"/>
  <c r="J24" i="17" s="1"/>
  <c r="K24" i="17" s="1"/>
  <c r="B24" i="17"/>
  <c r="A24" i="17"/>
  <c r="I23" i="17"/>
  <c r="J23" i="17" s="1"/>
  <c r="K23" i="17" s="1"/>
  <c r="B23" i="17"/>
  <c r="A23" i="17"/>
  <c r="I22" i="17"/>
  <c r="J22" i="17" s="1"/>
  <c r="K22" i="17" s="1"/>
  <c r="B22" i="17"/>
  <c r="A22" i="17"/>
  <c r="I21" i="17"/>
  <c r="J21" i="17" s="1"/>
  <c r="K21" i="17" s="1"/>
  <c r="B21" i="17"/>
  <c r="A21" i="17"/>
  <c r="I20" i="17"/>
  <c r="J20" i="17" s="1"/>
  <c r="K20" i="17" s="1"/>
  <c r="B20" i="17"/>
  <c r="A20" i="17"/>
  <c r="I19" i="17"/>
  <c r="J19" i="17" s="1"/>
  <c r="K19" i="17" s="1"/>
  <c r="B19" i="17"/>
  <c r="A19" i="17"/>
  <c r="I18" i="17"/>
  <c r="J18" i="17" s="1"/>
  <c r="K18" i="17" s="1"/>
  <c r="B18" i="17"/>
  <c r="A18" i="17"/>
  <c r="I17" i="17"/>
  <c r="J17" i="17" s="1"/>
  <c r="K17" i="17" s="1"/>
  <c r="B17" i="17"/>
  <c r="A17" i="17"/>
  <c r="I16" i="17"/>
  <c r="J16" i="17" s="1"/>
  <c r="K16" i="17" s="1"/>
  <c r="B16" i="17"/>
  <c r="A16" i="17"/>
  <c r="I15" i="17"/>
  <c r="J15" i="17" s="1"/>
  <c r="K15" i="17" s="1"/>
  <c r="B15" i="17"/>
  <c r="A15" i="17"/>
  <c r="I14" i="17"/>
  <c r="J14" i="17" s="1"/>
  <c r="K14" i="17" s="1"/>
  <c r="B14" i="17"/>
  <c r="A14" i="17"/>
  <c r="I13" i="17"/>
  <c r="J13" i="17" s="1"/>
  <c r="K13" i="17" s="1"/>
  <c r="B13" i="17"/>
  <c r="A13" i="17"/>
  <c r="I12" i="17"/>
  <c r="J12" i="17" s="1"/>
  <c r="K12" i="17" s="1"/>
  <c r="B12" i="17"/>
  <c r="A12" i="17"/>
  <c r="B11" i="17"/>
  <c r="A11" i="17"/>
  <c r="A6" i="17"/>
  <c r="A2" i="17"/>
  <c r="A1" i="17"/>
  <c r="K30" i="4"/>
  <c r="J30" i="4"/>
  <c r="B30" i="4"/>
  <c r="A30" i="4"/>
  <c r="K29" i="4"/>
  <c r="J29" i="4"/>
  <c r="B29" i="4"/>
  <c r="A29" i="4"/>
  <c r="K28" i="4"/>
  <c r="J28" i="4"/>
  <c r="B28" i="4"/>
  <c r="A28" i="4"/>
  <c r="K27" i="4"/>
  <c r="J27" i="4"/>
  <c r="B27" i="4"/>
  <c r="A27" i="4"/>
  <c r="K26" i="4"/>
  <c r="J26" i="4"/>
  <c r="B26" i="4"/>
  <c r="A26" i="4"/>
  <c r="K25" i="4"/>
  <c r="J25" i="4"/>
  <c r="B25" i="4"/>
  <c r="A25" i="4"/>
  <c r="K24" i="4"/>
  <c r="J24" i="4"/>
  <c r="B24" i="4"/>
  <c r="A24" i="4"/>
  <c r="K23" i="4"/>
  <c r="J23" i="4"/>
  <c r="B23" i="4"/>
  <c r="A23" i="4"/>
  <c r="K22" i="4"/>
  <c r="J22" i="4"/>
  <c r="B22" i="4"/>
  <c r="A22" i="4"/>
  <c r="K21" i="4"/>
  <c r="J21" i="4"/>
  <c r="B21" i="4"/>
  <c r="A21" i="4"/>
  <c r="K20" i="4"/>
  <c r="J20" i="4"/>
  <c r="B20" i="4"/>
  <c r="A20" i="4"/>
  <c r="K19" i="4"/>
  <c r="J19" i="4"/>
  <c r="B19" i="4"/>
  <c r="A19" i="4"/>
  <c r="K18" i="4"/>
  <c r="J18" i="4"/>
  <c r="B18" i="4"/>
  <c r="A18" i="4"/>
  <c r="K17" i="4"/>
  <c r="J17" i="4"/>
  <c r="B17" i="4"/>
  <c r="A17" i="4"/>
  <c r="K16" i="4"/>
  <c r="J16" i="4"/>
  <c r="B16" i="4"/>
  <c r="A16" i="4"/>
  <c r="K15" i="4"/>
  <c r="J15" i="4"/>
  <c r="B15" i="4"/>
  <c r="A15" i="4"/>
  <c r="K14" i="4"/>
  <c r="J14" i="4"/>
  <c r="B14" i="4"/>
  <c r="A14" i="4"/>
  <c r="K13" i="4"/>
  <c r="J13" i="4"/>
  <c r="B13" i="4"/>
  <c r="A13" i="4"/>
  <c r="K12" i="4"/>
  <c r="J12" i="4"/>
  <c r="B12" i="4"/>
  <c r="A12" i="4"/>
  <c r="J11" i="4"/>
  <c r="K11" i="4" s="1"/>
  <c r="B11" i="4"/>
  <c r="A11" i="4"/>
  <c r="A6" i="4"/>
  <c r="A2" i="4"/>
  <c r="A1" i="4"/>
  <c r="J11" i="15"/>
  <c r="K11" i="15" s="1"/>
  <c r="J30" i="15"/>
  <c r="I30" i="15"/>
  <c r="B30" i="15"/>
  <c r="A30" i="15"/>
  <c r="J29" i="15"/>
  <c r="I29" i="15"/>
  <c r="B29" i="15"/>
  <c r="A29" i="15"/>
  <c r="J28" i="15"/>
  <c r="I28" i="15"/>
  <c r="B28" i="15"/>
  <c r="A28" i="15"/>
  <c r="J27" i="15"/>
  <c r="I27" i="15"/>
  <c r="B27" i="15"/>
  <c r="A27" i="15"/>
  <c r="J26" i="15"/>
  <c r="I26" i="15"/>
  <c r="B26" i="15"/>
  <c r="A26" i="15"/>
  <c r="J25" i="15"/>
  <c r="I25" i="15"/>
  <c r="B25" i="15"/>
  <c r="A25" i="15"/>
  <c r="J24" i="15"/>
  <c r="I24" i="15"/>
  <c r="B24" i="15"/>
  <c r="A24" i="15"/>
  <c r="J23" i="15"/>
  <c r="I23" i="15"/>
  <c r="B23" i="15"/>
  <c r="A23" i="15"/>
  <c r="J22" i="15"/>
  <c r="I22" i="15"/>
  <c r="B22" i="15"/>
  <c r="A22" i="15"/>
  <c r="J21" i="15"/>
  <c r="I21" i="15"/>
  <c r="B21" i="15"/>
  <c r="A21" i="15"/>
  <c r="J20" i="15"/>
  <c r="I20" i="15"/>
  <c r="B20" i="15"/>
  <c r="A20" i="15"/>
  <c r="J19" i="15"/>
  <c r="I19" i="15"/>
  <c r="B19" i="15"/>
  <c r="A19" i="15"/>
  <c r="J18" i="15"/>
  <c r="I18" i="15"/>
  <c r="B18" i="15"/>
  <c r="A18" i="15"/>
  <c r="J17" i="15"/>
  <c r="I17" i="15"/>
  <c r="B17" i="15"/>
  <c r="A17" i="15"/>
  <c r="J16" i="15"/>
  <c r="I16" i="15"/>
  <c r="B16" i="15"/>
  <c r="A16" i="15"/>
  <c r="J15" i="15"/>
  <c r="I15" i="15"/>
  <c r="B15" i="15"/>
  <c r="A15" i="15"/>
  <c r="J14" i="15"/>
  <c r="I14" i="15"/>
  <c r="B14" i="15"/>
  <c r="A14" i="15"/>
  <c r="J13" i="15"/>
  <c r="I13" i="15"/>
  <c r="B13" i="15"/>
  <c r="A13" i="15"/>
  <c r="J12" i="15"/>
  <c r="I12" i="15"/>
  <c r="B12" i="15"/>
  <c r="A12" i="15"/>
  <c r="I11" i="15"/>
  <c r="B11" i="15"/>
  <c r="A11" i="15"/>
  <c r="A6" i="15"/>
  <c r="A2" i="15"/>
  <c r="A1" i="15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11" i="11"/>
  <c r="J11" i="11" s="1"/>
  <c r="K11" i="11" s="1"/>
  <c r="A2" i="11"/>
  <c r="A2" i="3"/>
  <c r="H16" i="1"/>
  <c r="H9" i="1"/>
  <c r="A31" i="17" l="1"/>
  <c r="A31" i="4"/>
  <c r="L11" i="4"/>
  <c r="J31" i="4"/>
  <c r="K42" i="7"/>
  <c r="I42" i="7"/>
  <c r="H25" i="9" s="1"/>
  <c r="K27" i="9"/>
  <c r="L27" i="9"/>
  <c r="H42" i="6"/>
  <c r="H23" i="9" s="1"/>
  <c r="I42" i="8"/>
  <c r="H27" i="9" s="1"/>
  <c r="L42" i="8"/>
  <c r="J42" i="6"/>
  <c r="A31" i="18"/>
  <c r="K31" i="18" s="1"/>
  <c r="I31" i="17"/>
  <c r="J16" i="9" s="1"/>
  <c r="A31" i="15"/>
  <c r="I31" i="15" s="1"/>
  <c r="J12" i="9" s="1"/>
  <c r="J18" i="9" l="1"/>
  <c r="I32" i="18"/>
  <c r="H18" i="9" s="1"/>
  <c r="H32" i="4"/>
  <c r="H14" i="9" s="1"/>
  <c r="K32" i="4"/>
  <c r="J14" i="9"/>
  <c r="K25" i="9"/>
  <c r="L25" i="9"/>
  <c r="K23" i="9"/>
  <c r="L23" i="9"/>
  <c r="L32" i="18"/>
  <c r="H32" i="17"/>
  <c r="H16" i="9" s="1"/>
  <c r="J32" i="15"/>
  <c r="K14" i="9"/>
  <c r="L14" i="9"/>
  <c r="J32" i="17"/>
  <c r="H32" i="15"/>
  <c r="H12" i="9" s="1"/>
  <c r="A3" i="9"/>
  <c r="A2" i="9"/>
  <c r="A5" i="5"/>
  <c r="A2" i="5"/>
  <c r="A6" i="11"/>
  <c r="K18" i="9" l="1"/>
  <c r="L18" i="9"/>
  <c r="K16" i="9"/>
  <c r="L16" i="9"/>
  <c r="K12" i="9"/>
  <c r="L12" i="9"/>
  <c r="A6" i="3"/>
  <c r="A3" i="3"/>
  <c r="A1" i="2"/>
  <c r="A1" i="16"/>
  <c r="J30" i="5" l="1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B31" i="5"/>
  <c r="B32" i="5"/>
  <c r="B33" i="5"/>
  <c r="B34" i="5"/>
  <c r="B35" i="5"/>
  <c r="B36" i="5"/>
  <c r="B37" i="5"/>
  <c r="B38" i="5"/>
  <c r="B39" i="5"/>
  <c r="A31" i="5"/>
  <c r="A32" i="5"/>
  <c r="A33" i="5"/>
  <c r="A34" i="5"/>
  <c r="A35" i="5"/>
  <c r="A36" i="5"/>
  <c r="A37" i="5"/>
  <c r="A38" i="5"/>
  <c r="A39" i="5"/>
  <c r="A40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12" i="3" l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11" i="3"/>
  <c r="A11" i="3"/>
  <c r="J11" i="5" l="1"/>
  <c r="K11" i="5" s="1"/>
  <c r="J12" i="5"/>
  <c r="K12" i="5" s="1"/>
  <c r="L12" i="5" s="1"/>
  <c r="J13" i="5"/>
  <c r="K13" i="5" s="1"/>
  <c r="L13" i="5" s="1"/>
  <c r="J14" i="5"/>
  <c r="K14" i="5" s="1"/>
  <c r="L14" i="5" s="1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B24" i="5"/>
  <c r="B25" i="5"/>
  <c r="B26" i="5"/>
  <c r="B27" i="5"/>
  <c r="B28" i="5"/>
  <c r="B29" i="5"/>
  <c r="B30" i="5"/>
  <c r="B40" i="5"/>
  <c r="B15" i="5"/>
  <c r="B16" i="5"/>
  <c r="B17" i="5"/>
  <c r="B18" i="5"/>
  <c r="B19" i="5"/>
  <c r="B20" i="5"/>
  <c r="B21" i="5"/>
  <c r="B22" i="5"/>
  <c r="B23" i="5"/>
  <c r="A12" i="5"/>
  <c r="A13" i="5"/>
  <c r="A14" i="5"/>
  <c r="J10" i="5"/>
  <c r="B10" i="5"/>
  <c r="A10" i="5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H2" i="16"/>
  <c r="B14" i="5"/>
  <c r="B13" i="5"/>
  <c r="B12" i="5"/>
  <c r="B11" i="5"/>
  <c r="A11" i="5"/>
  <c r="A1" i="5"/>
  <c r="A1" i="11"/>
  <c r="L11" i="5" l="1"/>
  <c r="A41" i="5"/>
  <c r="J41" i="5" s="1"/>
  <c r="A31" i="11"/>
  <c r="I31" i="11" s="1"/>
  <c r="J10" i="9" s="1"/>
  <c r="I42" i="5" l="1"/>
  <c r="H21" i="9" s="1"/>
  <c r="J21" i="9"/>
  <c r="J20" i="9" s="1"/>
  <c r="H32" i="11"/>
  <c r="H10" i="9" s="1"/>
  <c r="J32" i="11"/>
  <c r="K42" i="5"/>
  <c r="L21" i="9" l="1"/>
  <c r="K21" i="9"/>
  <c r="L20" i="9"/>
  <c r="K20" i="9"/>
  <c r="K10" i="9"/>
  <c r="L10" i="9"/>
  <c r="F4" i="2"/>
  <c r="F5" i="2"/>
  <c r="A31" i="3" l="1"/>
  <c r="J31" i="3" s="1"/>
  <c r="J8" i="9" l="1"/>
  <c r="J32" i="3"/>
  <c r="H32" i="3"/>
  <c r="H8" i="9" s="1"/>
  <c r="J7" i="9" l="1"/>
  <c r="L8" i="9"/>
  <c r="K8" i="9"/>
  <c r="L7" i="9" l="1"/>
  <c r="K7" i="9"/>
  <c r="G5" i="2"/>
  <c r="G4" i="2"/>
  <c r="H2" i="2" l="1"/>
  <c r="A1" i="3" l="1"/>
</calcChain>
</file>

<file path=xl/comments1.xml><?xml version="1.0" encoding="utf-8"?>
<comments xmlns="http://schemas.openxmlformats.org/spreadsheetml/2006/main">
  <authors>
    <author>vutisak</author>
    <author>user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1. สถานศึกษามีหลักสูตรสถานศึกษาที่ยืดหยุ่น และสอดคล้องกับหลักสูตรการศึกษาปฐมวัย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2. สถานศึกษาออกแบบการจัดประสบการณ์ที่เตรียมความพร้อมและไม่เร่งรัดวิชาการ เน้นการเรียนรู้ ผ่านการเล่นและการลงมือปฏิบัติ</t>
        </r>
      </text>
    </comment>
    <comment ref="I7" authorId="1" shapeId="0">
      <text>
        <r>
          <rPr>
            <b/>
            <sz val="9"/>
            <color indexed="81"/>
            <rFont val="Tahoma"/>
            <family val="2"/>
          </rPr>
          <t>3. ตอบสนองความต้องการและความแตกต่างของเด็กปกติและกลุ่มเป้าหมายเฉพาะ และสอดคล้องกับวิถีชีวิตของครอบครัว ชุมชนและท้องถิ่น</t>
        </r>
      </text>
    </comment>
  </commentList>
</comments>
</file>

<file path=xl/comments10.xml><?xml version="1.0" encoding="utf-8"?>
<comments xmlns="http://schemas.openxmlformats.org/spreadsheetml/2006/main">
  <authors>
    <author>vutisak</author>
    <author>user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1. ครูประเมินพัฒนาการเด็กจากกิจกรรมและกิจวัตรประจำวันด้วยเครื่องมือและวิธีการที่หลากหลาย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2. การประเมินพัฒนาการเด็ก โดยผู้ปกครองและผู้เกี่ยวข้อง มีส่วนร่วม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</rPr>
          <t>3. นำผลการประเมินที่ได้ไปพัฒนาคุณภาพเด็กและแลกเปลี่ยนเรียนรู้การจัดประสบการณ์ที่มีประสิทธิภาพ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vutisak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1. สถานศึกษาจัดครูให้เหมาะสมกับภารกิจการเรียนการสอน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2. จัดครูที่จบการศึกษาปฐมวัยหรือผ่านการอบรมการศึกษาปฐมวัยอย่างพอเพียงกับชั้นเรียน</t>
        </r>
      </text>
    </comment>
  </commentList>
</comments>
</file>

<file path=xl/comments3.xml><?xml version="1.0" encoding="utf-8"?>
<comments xmlns="http://schemas.openxmlformats.org/spreadsheetml/2006/main">
  <authors>
    <author>vutisak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1.พัฒนาครูและบุคลากรให้มีความรู้ความสามารถในการวิเคราะห์และออกแบบหลักสูตรสถานศึกษา มีทักษะในการจัดประสบการณ์และการประเมินพัฒนาการเด็ก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2. ครูใช้ประสบการณ์สาคัญในการออกแบบ การจัดกิจกรรม มีการสังเกตและประเมินพัฒนาการเด็กเป็นรายบุคคล มีปฏิสัมพันธ์ที่ดีกับเด็ก และครอบครัว</t>
        </r>
      </text>
    </comment>
  </commentList>
</comments>
</file>

<file path=xl/comments4.xml><?xml version="1.0" encoding="utf-8"?>
<comments xmlns="http://schemas.openxmlformats.org/spreadsheetml/2006/main">
  <authors>
    <author>vutisak</author>
    <author>user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1. สถานศึกษาจัดสภาพแวดล้อมภายในและภายนอกห้องเรียนที่คำนึงถึงความปลอดภัย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2. ส่งเสริมให้เกิด การเรียนรู้เป็นรายบุคคลและกลุ่ม เล่นแบบร่วมมือร่วมใจ</t>
        </r>
      </text>
    </comment>
    <comment ref="I7" authorId="1" shapeId="0">
      <text>
        <r>
          <rPr>
            <b/>
            <sz val="9"/>
            <color indexed="81"/>
            <rFont val="Tahoma"/>
            <family val="2"/>
          </rPr>
          <t>3. มีมุมประสบการณ์หลากหลาย มีสื่อการเรียนรู้ เช่น ของเล่น หนังสือนิทาน สื่อจากธรรมชาติ สื่อสำหรับเด็กมุด ลอด ปีนป่าย สื่อเทคโนโลยี สื่อเพื่อการสืบเสาะหาความรู้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1. สถานศึกษาอำนวยความสะดวก และให้บริการสื่อเทคโนโลยีสารสนเทศวัสดุ และอุปกรณ์ เพื่อสนับสนุนการจัดประสบการณ์และพัฒนาครู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1. สถานศึกษากำหนดมาตรฐานการศึกษาของสถานศึกษาที่สอดคล้องกับมาตรฐานการศึกษาปฐมวัย และอัตลักษณ์ที่สถานศึกษากำหนด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2. จัดทำแผนพัฒนาการศึกษาของสถานศึกษาที่สอดรับกับมาตรฐาน ที่สถานศึกษากำหนดและดำเนินการตามแผน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3. มีการประเมินผลและตรวจสอบคุณภาพภายในสถานศึกษา ติดตามผลการดำเนินงานและจัดทำรายงานผลการประเมินตนเองประจำปี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4. นำผลการประเมินไปปรับปรุงและพัฒนาคุณภาพสถานศึกษา โดยผู้ปกครองและผู้เกี่ยวข้องทุกฝ่ายมีส่วนร่วมและจัดส่งรายงานผลการประเมินตนเองให้หน่วยงานต้นสังกัด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vutisak</author>
    <author>user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1.ครูวิเคราะห์ข้อมูลเด็กเป็นรายบุคคล</t>
        </r>
      </text>
    </comment>
    <comment ref="H6" authorId="1" shapeId="0">
      <text>
        <r>
          <rPr>
            <b/>
            <sz val="9"/>
            <color indexed="81"/>
            <rFont val="Tahoma"/>
            <family val="2"/>
          </rPr>
          <t>2.จัดทำแผนการจัดประสบการณ์ จากการวิเคราะห์มาตรฐานคุณลักษณะที่พึงประสงค์ในหลักสูตรสถานศึกษา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</rPr>
          <t>3. มีกิจกรรมที่ส่งเสริมพัฒนาการเด็กครบทุกด้าน ทั้งด้านร่างกาย ด้านอารมณ์ จิตใจ ด้านสังคม และด้านสติปัญญา ไม่มุ่งเน้นการพัฒนาด้านใดด้านหนึ่งเพียงด้านเดียว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vutisak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1. ครูจัดประสบการณ์ที่เชื่อมโยงกับประสบการณ์เดิม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2. เด็กมีโอกาสเลือกทำกิจกรรมอย่างอิสระ ตามความต้องการ ความสนใจ ความสามารถ ตอบสนองต่อวิธีการเรียนรู้ของเด็กเป็นรายบุคคล
หลากหลายรูปแบบ จากแหล่งเรียนรู้ที่หลากหลาย และสร้างองค์ความรู้ด้วยตนเอง</t>
        </r>
      </text>
    </comment>
  </commentList>
</comments>
</file>

<file path=xl/comments9.xml><?xml version="1.0" encoding="utf-8"?>
<comments xmlns="http://schemas.openxmlformats.org/spreadsheetml/2006/main">
  <authors>
    <author>vutisak</author>
    <author>user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1. ครูจัดห้องเรียนให้สะอาด อากาศถ่ายเท ปลอดภัย มีพื้นที่แสดงผลงานเด็ก</t>
        </r>
      </text>
    </comment>
    <comment ref="H6" authorId="1" shapeId="0">
      <text>
        <r>
          <rPr>
            <b/>
            <sz val="9"/>
            <color indexed="81"/>
            <rFont val="Tahoma"/>
            <family val="2"/>
          </rPr>
          <t xml:space="preserve">2. มีมุมประสบการณ์และการจัดกิจกรรม เด็กมีส่วนร่วม ในการจัดสภาพแวดล้อมในห้องเรียน เช่น ป้ายนิเทศ การดูแลต้นไม้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</rPr>
          <t>3. ครูใช้สื่อและเทคโนโลยีที่เหมาะสมกับช่วงอายุ ระยะความสนใจ และวิถีการเรียนรู้ของเด็ก เช่น กล้องดิจิตอล คอมพิวเตอร์สำหรับการเรียนรู้กลุ่มย่อย สื่อของเล่นที่กระตุ้นให้คิดและหาคำตอบ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<sst xmlns="http://schemas.openxmlformats.org/spreadsheetml/2006/main" count="169" uniqueCount="76">
  <si>
    <t>ชื่อโรงเรียน</t>
  </si>
  <si>
    <t>ตำบล</t>
  </si>
  <si>
    <t>อำเภอ</t>
  </si>
  <si>
    <t>จังหวัด</t>
  </si>
  <si>
    <t>สำนักงานเขตพื้นที่การศึกษาประถมศึกษา</t>
  </si>
  <si>
    <t>ปีการศึกษา</t>
  </si>
  <si>
    <t>คะแนน</t>
  </si>
  <si>
    <t>โปรแกรมประเมินมาตรฐานการศึกษาขั้นพื้นฐานเพื่อการประกันคุณภาพภายใน</t>
  </si>
  <si>
    <t>มาตราฐานการศึกษาชั้นพื้นฐาน</t>
  </si>
  <si>
    <t>ชื่อ - สกุล</t>
  </si>
  <si>
    <t>ที่</t>
  </si>
  <si>
    <t>ชื่อ-สกุล</t>
  </si>
  <si>
    <t>ตำแหน่ง</t>
  </si>
  <si>
    <t>ตำแหน่งเลขที่</t>
  </si>
  <si>
    <t>วันเกิด</t>
  </si>
  <si>
    <t>อายุ ปี : เดือน</t>
  </si>
  <si>
    <t>วุฒิ</t>
  </si>
  <si>
    <t>สาขา/วิชา</t>
  </si>
  <si>
    <t xml:space="preserve">ทะเบียนประวัติบุคลากร  </t>
  </si>
  <si>
    <t>จำนวนนักเรียน/จำนวนครูทั้งหมด</t>
  </si>
  <si>
    <t>ร้อยละ/ระดับที่ได้</t>
  </si>
  <si>
    <t>ค่าน้ำหนัก</t>
  </si>
  <si>
    <t>คะแนนที่ได้</t>
  </si>
  <si>
    <t>แปลผล</t>
  </si>
  <si>
    <t>มาตรฐาน/ตัวบ่งชี้</t>
  </si>
  <si>
    <t>รวมเฉลี่ย</t>
  </si>
  <si>
    <t>คะแนนรายตัวชี้วัด</t>
  </si>
  <si>
    <t>ผลการประเมิน</t>
  </si>
  <si>
    <t>ผ่าน/ไม่ผ่าน</t>
  </si>
  <si>
    <t>คะแนนรวมเฉลี่ย</t>
  </si>
  <si>
    <t>เทียบระดับคุณภาพ</t>
  </si>
  <si>
    <t>คิดเป็นร้อยละ</t>
  </si>
  <si>
    <t>สรุปผลการประเมินมาตรฐานการศึกษาขั้นพื้นฐาน</t>
  </si>
  <si>
    <t>จำนวนนักเรียน/ครูที่อยู่ในระดับ 3 ขึ้นไป</t>
  </si>
  <si>
    <t>2.1 มีหลักสูตรครอบคลุมพัฒนาการทั้ง 4 ด้าน สอดคล้องกับบริบทของท้องถิ่น</t>
  </si>
  <si>
    <t>2.2 จัดครูให้เพียงพอกับชั้นเรียน</t>
  </si>
  <si>
    <t xml:space="preserve">2.3 ส่งเสริมให้ครูมีความเชี่ยวชาญด้านการจัดประสบการณ์
</t>
  </si>
  <si>
    <t xml:space="preserve">2.4 จัดสภาพแวดล้อมและสื่อเพื่อการเรียนรู้ อย่างปลอดภัย และเพียงพอ
</t>
  </si>
  <si>
    <t>2.5 ให้บริการสื่อเทคโนโลยีสารสนเทศและสื่อการเรียนรู้เพื่อสนับสนุนการจัดประสบการณ์</t>
  </si>
  <si>
    <t xml:space="preserve">2.6 มีระบบบริหารคุณภาพที่เปิดโอกาสให้ผู้เกี่ยวข้องทุกฝ่ายมีส่วนร่วม
</t>
  </si>
  <si>
    <t>3.1 จัดประสบการณ์ที่ส่งเสริมให้เด็กมีพัฒนาการทุกด้านอย่างสมดุลเต็มศักยภาพ</t>
  </si>
  <si>
    <t>มาตรฐานที่ 3 กระบวนการจัดการเรียนการสอนที่เน้นเด็กเป็นสำคัญ</t>
  </si>
  <si>
    <t>3.2 สร้างโอกาสให้เด็กได้รับประสบการณ์ตรง เล่นและปฏิบัติอย่างมีความสุข</t>
  </si>
  <si>
    <t xml:space="preserve">3.3 จัดบรรยากาศที่เอื้อต่อการเรียนรู้ใช้สื่อและเทคโนโลยีที่เหมาะสมกับวัย
</t>
  </si>
  <si>
    <t>3.4 ประเมินพัฒนาการเด็กตามสภาพจริงและนาผลการประเมินพัฒนาการเด็กไปปรับปรุง การจัดประสบการณ์และพัฒนาเด็ก</t>
  </si>
  <si>
    <t>1. สถานศึกษามีหลักสูตรสถานศึกษาที่ยืดหยุ่น และสอดคล้องกับหลักสูตรการศึกษาปฐมวัย</t>
  </si>
  <si>
    <t>2. สถานศึกษาออกแบบการจัดประสบการณ์ที่เตรียมความพร้อมและไม่เร่งรัดวิชาการ เน้นการเรียนรู้ ผ่านการเล่นและการลงมือปฏิบัติ</t>
  </si>
  <si>
    <t>3. ตอบสนองความต้องการและความแตกต่างของเด็กปกติและกลุ่มเป้าหมายเฉพาะ และสอดคล้องกับวิถีชีวิตของครอบครัว ชุมชนและท้องถิ่น</t>
  </si>
  <si>
    <t>1. สถานศึกษาจัดครูให้เหมาะสมกับภารกิจการเรียนการสอน</t>
  </si>
  <si>
    <t>2. จัดครูที่จบการศึกษาปฐมวัยหรือผ่านการอบรมการศึกษาปฐมวัยอย่างพอเพียงกับชั้นเรียน</t>
  </si>
  <si>
    <t>1.พัฒนาครูและบุคลากรให้มีความรู้ความสามารถในการวิเคราะห์และออกแบบหลักสูตรสถานศึกษา มีทักษะในการจัดประสบการณ์และการประเมินพัฒนาการเด็ก</t>
  </si>
  <si>
    <t>2. ครูใช้ประสบการณ์สาคัญในการออกแบบ การจัดกิจกรรม มีการสังเกตและประเมินพัฒนาการเด็กเป็นรายบุคคล มีปฏิสัมพันธ์ที่ดีกับเด็ก และครอบครัว</t>
  </si>
  <si>
    <t>1. สถานศึกษาจัดสภาพแวดล้อมภายในและภายนอกห้องเรียนที่คำนึงถึงความปลอดภัย</t>
  </si>
  <si>
    <t>2. ส่งเสริมให้เกิด การเรียนรู้เป็นรายบุคคลและกลุ่ม เล่นแบบร่วมมือร่วมใจ</t>
  </si>
  <si>
    <t>3. มีมุมประสบการณ์หลากหลาย มีสื่อการเรียนรู้ เช่น ของเล่น หนังสือนิทาน สื่อจากธรรมชาติ สื่อสำหรับเด็กมุด ลอด ปีนป่าย สื่อเทคโนโลยี สื่อเพื่อการสืบเสาะหาความรู้</t>
  </si>
  <si>
    <t>1. สถานศึกษาอำนวยความสะดวก และให้บริการสื่อเทคโนโลยีสารสนเทศวัสดุ และอุปกรณ์ เพื่อสนับสนุนการจัดประสบการณ์และพัฒนาครู</t>
  </si>
  <si>
    <t>1. สถานศึกษากำหนดมาตรฐานการศึกษาของสถานศึกษาที่สอดคล้องกับมาตรฐานการศึกษาปฐมวัย และอัตลักษณ์ที่สถานศึกษากำหนด</t>
  </si>
  <si>
    <t>2. จัดทำแผนพัฒนาการศึกษาของสถานศึกษาที่สอดรับกับมาตรฐาน ที่สถานศึกษากำหนดและดำเนินการตามแผน</t>
  </si>
  <si>
    <t>3. มีการประเมินผลและตรวจสอบคุณภาพภายในสถานศึกษา ติดตามผลการดำเนินงานและจัดทำรายงานผลการประเมินตนเองประจำปี</t>
  </si>
  <si>
    <t>4. นำผลการประเมินไปปรับปรุงและพัฒนาคุณภาพสถานศึกษา โดยผู้ปกครองและผู้เกี่ยวข้องทุกฝ่ายมีส่วนร่วมและจัดส่งรายงานผลการประเมินตนเองให้หน่วยงานต้นสังกัด</t>
  </si>
  <si>
    <t>1.ครูวิเคราะห์ข้อมูลเด็กเป็นรายบุคคล</t>
  </si>
  <si>
    <t>2.จัดทำแผนการจัดประสบการณ์ จากการวิเคราะห์มาตรฐานคุณลักษณะที่พึงประสงค์ในหลักสูตรสถานศึกษา</t>
  </si>
  <si>
    <t>3. มีกิจกรรมที่ส่งเสริมพัฒนาการเด็กครบทุกด้าน ทั้งด้านร่างกาย ด้านอารมณ์ จิตใจ ด้านสังคม และด้านสติปัญญา ไม่มุ่งเน้นการพัฒนาด้านใดด้านหนึ่งเพียงด้านเดียว</t>
  </si>
  <si>
    <t>1. ครูจัดประสบการณ์ที่เชื่อมโยงกับประสบการณ์เดิม</t>
  </si>
  <si>
    <t>2. เด็กมีโอกาสเลือกทำกิจกรรมอย่างอิสระ ตามความต้องการ ความสนใจ ความสามารถ ตอบสนองต่อวิธีการเรียนรู้ของเด็กเป็นรายบุคคล
หลากหลายรูปแบบ จากแหล่งเรียนรู้ที่หลากหลาย และสร้างองค์ความรู้ด้วยตนเอง</t>
  </si>
  <si>
    <t>1. ครูจัดห้องเรียนให้สะอาด อากาศถ่ายเท ปลอดภัย มีพื้นที่แสดงผลงานเด็ก</t>
  </si>
  <si>
    <t xml:space="preserve">2. มีมุมประสบการณ์และการจัดกิจกรรม เด็กมีส่วนร่วม ในการจัดสภาพแวดล้อมในห้องเรียน เช่น ป้ายนิเทศ การดูแลต้นไม้ </t>
  </si>
  <si>
    <t>3. ครูใช้สื่อและเทคโนโลยีที่เหมาะสมกับช่วงอายุ ระยะความสนใจ และวิถีการเรียนรู้ของเด็ก เช่น กล้องดิจิตอล คอมพิวเตอร์สำหรับการเรียนรู้กลุ่มย่อย สื่อของเล่นที่กระตุ้นให้คิดและหาคำตอบ</t>
  </si>
  <si>
    <t>1. ครูประเมินพัฒนาการเด็กจากกิจกรรมและกิจวัตรประจำวันด้วยเครื่องมือและวิธีการที่หลากหลาย</t>
  </si>
  <si>
    <t>2. การประเมินพัฒนาการเด็ก โดยผู้ปกครองและผู้เกี่ยวข้อง มีส่วนร่วม</t>
  </si>
  <si>
    <t>3. นำผลการประเมินที่ได้ไปพัฒนาคุณภาพเด็กและแลกเปลี่ยนเรียนรู้การจัดประสบการณ์ที่มีประสิทธิภาพ</t>
  </si>
  <si>
    <t>ประจวบคีรีขันธ์</t>
  </si>
  <si>
    <t>ประจวบคีรีขันธ์ เขต 2</t>
  </si>
  <si>
    <t>มาตรฐานที่ 2 กระบวนการบริหารและการจัดการ</t>
  </si>
  <si>
    <t>หัวหิน</t>
  </si>
  <si>
    <t>บ้านหนองเหียง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</si>
</sst>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7041E]d\ mmm\ yy;@"/>
  </numFmts>
  <fonts count="32">
    <font>
      <sz val="11"/>
      <color theme="1"/>
      <name val="Calibri"/>
      <family val="2"/>
      <charset val="22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rgb="FF002060"/>
      <name val="TH Sarabun New"/>
      <family val="2"/>
    </font>
    <font>
      <b/>
      <sz val="16"/>
      <name val="TH Sarabun New"/>
      <family val="2"/>
    </font>
    <font>
      <sz val="16"/>
      <name val="TH Sarabun New"/>
      <family val="2"/>
    </font>
    <font>
      <b/>
      <sz val="20"/>
      <color rgb="FFC00000"/>
      <name val="TH Sarabun New"/>
      <family val="2"/>
    </font>
    <font>
      <sz val="16"/>
      <color theme="1"/>
      <name val="TH Sarabun New"/>
      <family val="2"/>
    </font>
    <font>
      <b/>
      <sz val="12"/>
      <color theme="1"/>
      <name val="TH Sarabun New"/>
      <family val="2"/>
    </font>
    <font>
      <sz val="24"/>
      <color theme="1"/>
      <name val="TH Sarabun New"/>
      <family val="2"/>
    </font>
    <font>
      <b/>
      <sz val="26"/>
      <color rgb="FFFFFF00"/>
      <name val="TH Sarabun New"/>
      <family val="2"/>
    </font>
    <font>
      <sz val="26"/>
      <color theme="1"/>
      <name val="TH Sarabun New"/>
      <family val="2"/>
    </font>
    <font>
      <b/>
      <sz val="26"/>
      <color theme="7" tint="-0.499984740745262"/>
      <name val="TH Sarabun New"/>
      <family val="2"/>
    </font>
    <font>
      <b/>
      <sz val="26"/>
      <color rgb="FFFF0000"/>
      <name val="TH Sarabun New"/>
      <family val="2"/>
    </font>
    <font>
      <b/>
      <sz val="26"/>
      <color theme="0"/>
      <name val="TH Sarabun New"/>
      <family val="2"/>
    </font>
    <font>
      <b/>
      <sz val="26"/>
      <color rgb="FF002060"/>
      <name val="TH Sarabun New"/>
      <family val="2"/>
    </font>
    <font>
      <b/>
      <sz val="26"/>
      <color rgb="FF7030A0"/>
      <name val="TH Sarabun New"/>
      <family val="2"/>
    </font>
    <font>
      <b/>
      <sz val="18"/>
      <color indexed="16"/>
      <name val="TH Sarabun New"/>
      <family val="2"/>
    </font>
    <font>
      <b/>
      <sz val="14"/>
      <color theme="1"/>
      <name val="TH Sarabun New"/>
      <family val="2"/>
    </font>
    <font>
      <b/>
      <sz val="11"/>
      <color theme="1"/>
      <name val="TH Sarabun New"/>
      <family val="2"/>
    </font>
    <font>
      <b/>
      <sz val="10"/>
      <color theme="1"/>
      <name val="TH Sarabun New"/>
      <family val="2"/>
    </font>
    <font>
      <sz val="14"/>
      <color theme="1"/>
      <name val="TH Sarabun New"/>
      <family val="2"/>
    </font>
    <font>
      <b/>
      <sz val="9"/>
      <color theme="1"/>
      <name val="TH Sarabun New"/>
      <family val="2"/>
    </font>
    <font>
      <b/>
      <sz val="16"/>
      <color theme="1"/>
      <name val="TH Sarabun New"/>
      <family val="2"/>
    </font>
    <font>
      <b/>
      <sz val="20"/>
      <color theme="1"/>
      <name val="TH Sarabun New"/>
      <family val="2"/>
    </font>
    <font>
      <sz val="16"/>
      <color theme="3" tint="-0.249977111117893"/>
      <name val="TH Sarabun New"/>
      <family val="2"/>
    </font>
    <font>
      <b/>
      <sz val="18"/>
      <color theme="1"/>
      <name val="TH Sarabun New"/>
      <family val="2"/>
    </font>
    <font>
      <b/>
      <sz val="18"/>
      <color indexed="14"/>
      <name val="TH Sarabun New"/>
      <family val="2"/>
    </font>
    <font>
      <b/>
      <sz val="20"/>
      <color indexed="16"/>
      <name val="TH Sarabun New"/>
      <family val="2"/>
    </font>
    <font>
      <b/>
      <sz val="20"/>
      <color indexed="14"/>
      <name val="TH Sarabun New"/>
      <family val="2"/>
    </font>
    <font>
      <sz val="14"/>
      <color theme="3" tint="-0.249977111117893"/>
      <name val="TH Sarabun New"/>
      <family val="2"/>
    </font>
    <font>
      <sz val="12"/>
      <color theme="3" tint="-0.249977111117893"/>
      <name val="TH Sarabun New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6" fillId="9" borderId="1" xfId="0" applyFont="1" applyFill="1" applyBorder="1" applyAlignment="1" applyProtection="1">
      <alignment horizontal="center" vertical="center"/>
      <protection hidden="1"/>
    </xf>
    <xf numFmtId="0" fontId="6" fillId="15" borderId="1" xfId="0" applyFont="1" applyFill="1" applyBorder="1" applyAlignment="1" applyProtection="1">
      <alignment horizontal="center" vertical="center"/>
      <protection hidden="1"/>
    </xf>
    <xf numFmtId="0" fontId="11" fillId="0" borderId="0" xfId="0" applyFont="1" applyProtection="1">
      <protection locked="0"/>
    </xf>
    <xf numFmtId="0" fontId="13" fillId="10" borderId="5" xfId="0" applyFont="1" applyFill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8" fillId="0" borderId="0" xfId="0" applyFont="1" applyAlignment="1" applyProtection="1">
      <alignment horizontal="left" vertical="center" wrapTex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0" fontId="21" fillId="0" borderId="1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2" fontId="18" fillId="0" borderId="0" xfId="0" applyNumberFormat="1" applyFont="1" applyAlignment="1" applyProtection="1">
      <alignment horizontal="center" vertical="center"/>
      <protection locked="0"/>
    </xf>
    <xf numFmtId="2" fontId="18" fillId="13" borderId="1" xfId="0" applyNumberFormat="1" applyFont="1" applyFill="1" applyBorder="1" applyAlignment="1" applyProtection="1">
      <alignment horizontal="center" vertical="center"/>
      <protection locked="0"/>
    </xf>
    <xf numFmtId="0" fontId="18" fillId="13" borderId="1" xfId="0" applyFont="1" applyFill="1" applyBorder="1" applyAlignment="1" applyProtection="1">
      <alignment horizontal="center" vertical="center"/>
      <protection locked="0"/>
    </xf>
    <xf numFmtId="0" fontId="21" fillId="0" borderId="11" xfId="0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hidden="1"/>
    </xf>
    <xf numFmtId="0" fontId="7" fillId="0" borderId="0" xfId="0" applyFont="1"/>
    <xf numFmtId="0" fontId="23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5" fillId="22" borderId="1" xfId="0" applyFont="1" applyFill="1" applyBorder="1" applyAlignment="1" applyProtection="1">
      <alignment horizontal="center" vertical="center" shrinkToFit="1"/>
      <protection hidden="1"/>
    </xf>
    <xf numFmtId="0" fontId="4" fillId="22" borderId="1" xfId="0" applyFont="1" applyFill="1" applyBorder="1" applyAlignment="1" applyProtection="1">
      <alignment horizontal="center" vertical="center" shrinkToFit="1"/>
      <protection hidden="1"/>
    </xf>
    <xf numFmtId="0" fontId="5" fillId="20" borderId="1" xfId="0" applyFont="1" applyFill="1" applyBorder="1" applyAlignment="1" applyProtection="1">
      <alignment horizontal="center" vertical="center" shrinkToFit="1"/>
      <protection locked="0"/>
    </xf>
    <xf numFmtId="0" fontId="5" fillId="23" borderId="1" xfId="0" applyFont="1" applyFill="1" applyBorder="1" applyAlignment="1" applyProtection="1">
      <alignment horizontal="left" vertical="center" shrinkToFit="1"/>
      <protection locked="0"/>
    </xf>
    <xf numFmtId="0" fontId="5" fillId="0" borderId="1" xfId="0" applyFont="1" applyBorder="1" applyAlignment="1" applyProtection="1">
      <alignment horizontal="center" vertical="center" shrinkToFit="1"/>
      <protection locked="0"/>
    </xf>
    <xf numFmtId="0" fontId="5" fillId="21" borderId="1" xfId="0" applyFont="1" applyFill="1" applyBorder="1" applyAlignment="1" applyProtection="1">
      <alignment horizontal="center" vertical="center" shrinkToFit="1"/>
      <protection locked="0"/>
    </xf>
    <xf numFmtId="164" fontId="5" fillId="8" borderId="1" xfId="0" applyNumberFormat="1" applyFont="1" applyFill="1" applyBorder="1" applyAlignment="1" applyProtection="1">
      <alignment horizontal="center" vertical="center" shrinkToFit="1"/>
      <protection locked="0"/>
    </xf>
    <xf numFmtId="0" fontId="7" fillId="19" borderId="1" xfId="0" applyFont="1" applyFill="1" applyBorder="1" applyAlignment="1" applyProtection="1">
      <alignment horizontal="center" vertical="center"/>
      <protection locked="0"/>
    </xf>
    <xf numFmtId="0" fontId="5" fillId="20" borderId="1" xfId="0" applyNumberFormat="1" applyFont="1" applyFill="1" applyBorder="1" applyAlignment="1" applyProtection="1">
      <alignment horizontal="center" vertical="center" shrinkToFit="1"/>
      <protection locked="0"/>
    </xf>
    <xf numFmtId="0" fontId="5" fillId="11" borderId="1" xfId="0" applyFont="1" applyFill="1" applyBorder="1" applyAlignment="1" applyProtection="1">
      <alignment horizontal="center" vertical="center" shrinkToFit="1"/>
      <protection locked="0"/>
    </xf>
    <xf numFmtId="0" fontId="5" fillId="20" borderId="1" xfId="0" applyFont="1" applyFill="1" applyBorder="1" applyAlignment="1" applyProtection="1">
      <alignment horizontal="left" vertical="center" shrinkToFit="1"/>
      <protection locked="0"/>
    </xf>
    <xf numFmtId="0" fontId="7" fillId="0" borderId="0" xfId="0" applyFont="1" applyAlignment="1" applyProtection="1">
      <alignment vertical="center"/>
      <protection locked="0"/>
    </xf>
    <xf numFmtId="0" fontId="6" fillId="9" borderId="11" xfId="0" applyFont="1" applyFill="1" applyBorder="1" applyAlignment="1" applyProtection="1">
      <alignment horizontal="center" vertical="center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2" fontId="18" fillId="5" borderId="23" xfId="0" applyNumberFormat="1" applyFont="1" applyFill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left" vertical="center" wrapText="1"/>
      <protection hidden="1"/>
    </xf>
    <xf numFmtId="0" fontId="6" fillId="9" borderId="10" xfId="0" applyFont="1" applyFill="1" applyBorder="1" applyAlignment="1" applyProtection="1">
      <alignment horizontal="center" vertical="center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0" fontId="18" fillId="2" borderId="18" xfId="0" applyFont="1" applyFill="1" applyBorder="1" applyAlignment="1" applyProtection="1">
      <alignment horizontal="center" vertical="center"/>
      <protection hidden="1"/>
    </xf>
    <xf numFmtId="2" fontId="18" fillId="5" borderId="23" xfId="0" applyNumberFormat="1" applyFont="1" applyFill="1" applyBorder="1" applyAlignment="1" applyProtection="1">
      <alignment horizontal="center" vertical="center"/>
      <protection hidden="1"/>
    </xf>
    <xf numFmtId="2" fontId="18" fillId="4" borderId="25" xfId="0" applyNumberFormat="1" applyFont="1" applyFill="1" applyBorder="1" applyAlignment="1" applyProtection="1">
      <alignment horizontal="center" vertical="center"/>
      <protection hidden="1"/>
    </xf>
    <xf numFmtId="0" fontId="19" fillId="14" borderId="1" xfId="0" applyFont="1" applyFill="1" applyBorder="1" applyAlignment="1" applyProtection="1">
      <alignment horizontal="center" vertical="center" wrapText="1" shrinkToFit="1"/>
      <protection hidden="1"/>
    </xf>
    <xf numFmtId="2" fontId="18" fillId="5" borderId="2" xfId="0" applyNumberFormat="1" applyFont="1" applyFill="1" applyBorder="1" applyAlignment="1" applyProtection="1">
      <alignment horizontal="center" vertical="center"/>
      <protection hidden="1"/>
    </xf>
    <xf numFmtId="2" fontId="18" fillId="4" borderId="1" xfId="0" applyNumberFormat="1" applyFont="1" applyFill="1" applyBorder="1" applyAlignment="1" applyProtection="1">
      <alignment horizontal="center" vertical="center"/>
      <protection hidden="1"/>
    </xf>
    <xf numFmtId="2" fontId="18" fillId="8" borderId="21" xfId="0" applyNumberFormat="1" applyFont="1" applyFill="1" applyBorder="1" applyAlignment="1" applyProtection="1">
      <alignment horizontal="center" vertical="center" shrinkToFit="1"/>
      <protection hidden="1"/>
    </xf>
    <xf numFmtId="4" fontId="18" fillId="5" borderId="1" xfId="0" applyNumberFormat="1" applyFont="1" applyFill="1" applyBorder="1" applyAlignment="1" applyProtection="1">
      <alignment horizontal="center" vertical="center" shrinkToFit="1"/>
      <protection locked="0"/>
    </xf>
    <xf numFmtId="2" fontId="23" fillId="4" borderId="1" xfId="0" applyNumberFormat="1" applyFont="1" applyFill="1" applyBorder="1" applyAlignment="1" applyProtection="1">
      <alignment horizontal="center" vertical="center" shrinkToFit="1"/>
      <protection hidden="1"/>
    </xf>
    <xf numFmtId="0" fontId="18" fillId="2" borderId="17" xfId="0" applyFont="1" applyFill="1" applyBorder="1" applyAlignment="1" applyProtection="1">
      <alignment horizontal="center" vertical="center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Alignment="1" applyProtection="1">
      <alignment horizontal="left" vertical="center" wrapText="1"/>
      <protection hidden="1"/>
    </xf>
    <xf numFmtId="0" fontId="18" fillId="2" borderId="17" xfId="0" applyFont="1" applyFill="1" applyBorder="1" applyAlignment="1" applyProtection="1">
      <alignment horizontal="center" vertical="center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2" fontId="18" fillId="5" borderId="23" xfId="0" applyNumberFormat="1" applyFont="1" applyFill="1" applyBorder="1" applyAlignment="1" applyProtection="1">
      <alignment horizontal="center" vertical="center"/>
      <protection hidden="1"/>
    </xf>
    <xf numFmtId="2" fontId="18" fillId="4" borderId="1" xfId="0" applyNumberFormat="1" applyFont="1" applyFill="1" applyBorder="1" applyAlignment="1" applyProtection="1">
      <alignment horizontal="center" vertical="center" shrinkToFit="1"/>
      <protection hidden="1"/>
    </xf>
    <xf numFmtId="2" fontId="18" fillId="4" borderId="21" xfId="0" applyNumberFormat="1" applyFont="1" applyFill="1" applyBorder="1" applyAlignment="1" applyProtection="1">
      <alignment horizontal="center" vertical="center"/>
      <protection hidden="1"/>
    </xf>
    <xf numFmtId="0" fontId="23" fillId="28" borderId="1" xfId="0" applyFont="1" applyFill="1" applyBorder="1" applyAlignment="1" applyProtection="1">
      <alignment horizontal="center" vertical="center"/>
      <protection locked="0"/>
    </xf>
    <xf numFmtId="2" fontId="18" fillId="5" borderId="1" xfId="0" applyNumberFormat="1" applyFont="1" applyFill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8" fillId="5" borderId="1" xfId="0" applyFont="1" applyFill="1" applyBorder="1" applyAlignment="1" applyProtection="1">
      <alignment horizontal="center" vertical="center" shrinkToFit="1"/>
      <protection locked="0"/>
    </xf>
    <xf numFmtId="0" fontId="10" fillId="12" borderId="0" xfId="0" applyFont="1" applyFill="1" applyAlignment="1" applyProtection="1">
      <alignment horizontal="center" vertical="center" shrinkToFit="1"/>
      <protection hidden="1"/>
    </xf>
    <xf numFmtId="0" fontId="10" fillId="12" borderId="6" xfId="0" applyFont="1" applyFill="1" applyBorder="1" applyAlignment="1" applyProtection="1">
      <alignment horizontal="center" vertical="center" shrinkToFit="1"/>
      <protection hidden="1"/>
    </xf>
    <xf numFmtId="0" fontId="13" fillId="10" borderId="11" xfId="0" applyFont="1" applyFill="1" applyBorder="1" applyAlignment="1" applyProtection="1">
      <alignment horizontal="center" vertical="center"/>
      <protection hidden="1"/>
    </xf>
    <xf numFmtId="0" fontId="13" fillId="10" borderId="1" xfId="0" applyFont="1" applyFill="1" applyBorder="1" applyAlignment="1" applyProtection="1">
      <alignment horizontal="center" vertical="center"/>
      <protection hidden="1"/>
    </xf>
    <xf numFmtId="0" fontId="13" fillId="4" borderId="0" xfId="0" applyFont="1" applyFill="1" applyBorder="1" applyAlignment="1" applyProtection="1">
      <alignment horizontal="right" vertical="center"/>
      <protection hidden="1"/>
    </xf>
    <xf numFmtId="0" fontId="13" fillId="3" borderId="2" xfId="0" applyFont="1" applyFill="1" applyBorder="1" applyAlignment="1" applyProtection="1">
      <alignment horizontal="left" vertical="center" shrinkToFit="1"/>
      <protection locked="0"/>
    </xf>
    <xf numFmtId="0" fontId="13" fillId="3" borderId="3" xfId="0" applyFont="1" applyFill="1" applyBorder="1" applyAlignment="1" applyProtection="1">
      <alignment horizontal="left" vertical="center" shrinkToFit="1"/>
      <protection locked="0"/>
    </xf>
    <xf numFmtId="0" fontId="13" fillId="3" borderId="4" xfId="0" applyFont="1" applyFill="1" applyBorder="1" applyAlignment="1" applyProtection="1">
      <alignment horizontal="left" vertical="center" shrinkToFit="1"/>
      <protection locked="0"/>
    </xf>
    <xf numFmtId="0" fontId="15" fillId="7" borderId="0" xfId="0" applyFont="1" applyFill="1" applyBorder="1" applyAlignment="1" applyProtection="1">
      <alignment horizontal="right"/>
      <protection hidden="1"/>
    </xf>
    <xf numFmtId="0" fontId="16" fillId="8" borderId="0" xfId="0" applyFont="1" applyFill="1" applyBorder="1" applyAlignment="1" applyProtection="1">
      <alignment horizontal="right"/>
      <protection hidden="1"/>
    </xf>
    <xf numFmtId="0" fontId="10" fillId="9" borderId="0" xfId="0" applyFont="1" applyFill="1" applyBorder="1" applyAlignment="1" applyProtection="1">
      <alignment horizontal="right" vertical="center"/>
      <protection hidden="1"/>
    </xf>
    <xf numFmtId="0" fontId="12" fillId="5" borderId="0" xfId="0" applyFont="1" applyFill="1" applyBorder="1" applyAlignment="1" applyProtection="1">
      <alignment horizontal="right"/>
      <protection hidden="1"/>
    </xf>
    <xf numFmtId="0" fontId="14" fillId="6" borderId="0" xfId="0" applyFont="1" applyFill="1" applyBorder="1" applyAlignment="1" applyProtection="1">
      <alignment horizontal="right"/>
      <protection hidden="1"/>
    </xf>
    <xf numFmtId="0" fontId="3" fillId="2" borderId="9" xfId="0" applyFont="1" applyFill="1" applyBorder="1" applyAlignment="1" applyProtection="1">
      <alignment horizontal="left" vertical="center" shrinkToFit="1"/>
      <protection hidden="1"/>
    </xf>
    <xf numFmtId="0" fontId="3" fillId="2" borderId="8" xfId="0" applyFont="1" applyFill="1" applyBorder="1" applyAlignment="1" applyProtection="1">
      <alignment horizontal="left" vertical="center" shrinkToFit="1"/>
      <protection hidden="1"/>
    </xf>
    <xf numFmtId="0" fontId="3" fillId="2" borderId="10" xfId="0" applyFont="1" applyFill="1" applyBorder="1" applyAlignment="1" applyProtection="1">
      <alignment horizontal="left" vertical="center" shrinkToFit="1"/>
      <protection hidden="1"/>
    </xf>
    <xf numFmtId="0" fontId="25" fillId="16" borderId="12" xfId="0" applyFont="1" applyFill="1" applyBorder="1" applyAlignment="1" applyProtection="1">
      <alignment horizontal="left" vertical="top" wrapText="1" shrinkToFit="1"/>
      <protection hidden="1"/>
    </xf>
    <xf numFmtId="0" fontId="25" fillId="16" borderId="13" xfId="0" applyFont="1" applyFill="1" applyBorder="1" applyAlignment="1" applyProtection="1">
      <alignment horizontal="left" vertical="top" wrapText="1" shrinkToFit="1"/>
      <protection hidden="1"/>
    </xf>
    <xf numFmtId="0" fontId="25" fillId="16" borderId="2" xfId="0" applyFont="1" applyFill="1" applyBorder="1" applyAlignment="1" applyProtection="1">
      <alignment horizontal="left" vertical="top" wrapText="1" shrinkToFit="1"/>
      <protection hidden="1"/>
    </xf>
    <xf numFmtId="0" fontId="25" fillId="16" borderId="3" xfId="0" applyFont="1" applyFill="1" applyBorder="1" applyAlignment="1" applyProtection="1">
      <alignment horizontal="left" vertical="top" wrapText="1" shrinkToFit="1"/>
      <protection hidden="1"/>
    </xf>
    <xf numFmtId="0" fontId="25" fillId="16" borderId="4" xfId="0" applyFont="1" applyFill="1" applyBorder="1" applyAlignment="1" applyProtection="1">
      <alignment horizontal="left" vertical="top" wrapText="1" shrinkToFit="1"/>
      <protection hidden="1"/>
    </xf>
    <xf numFmtId="0" fontId="30" fillId="16" borderId="2" xfId="0" applyFont="1" applyFill="1" applyBorder="1" applyAlignment="1" applyProtection="1">
      <alignment horizontal="left" vertical="top" wrapText="1" shrinkToFit="1"/>
      <protection hidden="1"/>
    </xf>
    <xf numFmtId="0" fontId="30" fillId="16" borderId="3" xfId="0" applyFont="1" applyFill="1" applyBorder="1" applyAlignment="1" applyProtection="1">
      <alignment horizontal="left" vertical="top" wrapText="1" shrinkToFit="1"/>
      <protection hidden="1"/>
    </xf>
    <xf numFmtId="0" fontId="30" fillId="16" borderId="4" xfId="0" applyFont="1" applyFill="1" applyBorder="1" applyAlignment="1" applyProtection="1">
      <alignment horizontal="left" vertical="top" wrapText="1" shrinkToFit="1"/>
      <protection hidden="1"/>
    </xf>
    <xf numFmtId="0" fontId="31" fillId="16" borderId="2" xfId="0" applyFont="1" applyFill="1" applyBorder="1" applyAlignment="1" applyProtection="1">
      <alignment horizontal="left" vertical="top" wrapText="1" shrinkToFit="1"/>
      <protection hidden="1"/>
    </xf>
    <xf numFmtId="0" fontId="31" fillId="16" borderId="3" xfId="0" applyFont="1" applyFill="1" applyBorder="1" applyAlignment="1" applyProtection="1">
      <alignment horizontal="left" vertical="top" wrapText="1" shrinkToFit="1"/>
      <protection hidden="1"/>
    </xf>
    <xf numFmtId="0" fontId="31" fillId="16" borderId="4" xfId="0" applyFont="1" applyFill="1" applyBorder="1" applyAlignment="1" applyProtection="1">
      <alignment horizontal="left" vertical="top" wrapText="1" shrinkToFit="1"/>
      <protection hidden="1"/>
    </xf>
    <xf numFmtId="0" fontId="17" fillId="2" borderId="1" xfId="0" applyFont="1" applyFill="1" applyBorder="1" applyAlignment="1" applyProtection="1">
      <alignment horizontal="center" vertical="center" shrinkToFit="1"/>
      <protection hidden="1"/>
    </xf>
    <xf numFmtId="164" fontId="27" fillId="21" borderId="2" xfId="0" applyNumberFormat="1" applyFont="1" applyFill="1" applyBorder="1" applyAlignment="1" applyProtection="1">
      <alignment horizontal="center" vertical="center" shrinkToFit="1"/>
      <protection hidden="1"/>
    </xf>
    <xf numFmtId="164" fontId="27" fillId="21" borderId="4" xfId="0" applyNumberFormat="1" applyFont="1" applyFill="1" applyBorder="1" applyAlignment="1" applyProtection="1">
      <alignment horizontal="center" vertical="center" shrinkToFit="1"/>
      <protection hidden="1"/>
    </xf>
    <xf numFmtId="0" fontId="4" fillId="22" borderId="2" xfId="0" applyFont="1" applyFill="1" applyBorder="1" applyAlignment="1" applyProtection="1">
      <alignment horizontal="center" vertical="center" shrinkToFit="1"/>
      <protection hidden="1"/>
    </xf>
    <xf numFmtId="0" fontId="4" fillId="22" borderId="4" xfId="0" applyFont="1" applyFill="1" applyBorder="1" applyAlignment="1" applyProtection="1">
      <alignment horizontal="center" vertical="center" shrinkToFit="1"/>
      <protection hidden="1"/>
    </xf>
    <xf numFmtId="0" fontId="26" fillId="19" borderId="12" xfId="0" applyFont="1" applyFill="1" applyBorder="1" applyAlignment="1" applyProtection="1">
      <alignment horizontal="center" vertical="center"/>
      <protection hidden="1"/>
    </xf>
    <xf numFmtId="164" fontId="29" fillId="21" borderId="2" xfId="0" applyNumberFormat="1" applyFont="1" applyFill="1" applyBorder="1" applyAlignment="1" applyProtection="1">
      <alignment horizontal="center" vertical="center" shrinkToFit="1"/>
      <protection hidden="1"/>
    </xf>
    <xf numFmtId="164" fontId="29" fillId="21" borderId="4" xfId="0" applyNumberFormat="1" applyFont="1" applyFill="1" applyBorder="1" applyAlignment="1" applyProtection="1">
      <alignment horizontal="center" vertical="center" shrinkToFit="1"/>
      <protection hidden="1"/>
    </xf>
    <xf numFmtId="0" fontId="28" fillId="2" borderId="1" xfId="0" applyFont="1" applyFill="1" applyBorder="1" applyAlignment="1" applyProtection="1">
      <alignment horizontal="center" vertical="center" shrinkToFit="1"/>
      <protection hidden="1"/>
    </xf>
    <xf numFmtId="0" fontId="24" fillId="19" borderId="12" xfId="0" applyFont="1" applyFill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left" vertical="top" wrapText="1"/>
      <protection hidden="1"/>
    </xf>
    <xf numFmtId="0" fontId="21" fillId="0" borderId="1" xfId="0" applyFont="1" applyBorder="1" applyAlignment="1" applyProtection="1">
      <alignment horizontal="left" vertical="center"/>
      <protection locked="0"/>
    </xf>
    <xf numFmtId="0" fontId="18" fillId="19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hidden="1"/>
    </xf>
    <xf numFmtId="0" fontId="8" fillId="19" borderId="1" xfId="0" applyFont="1" applyFill="1" applyBorder="1" applyAlignment="1" applyProtection="1">
      <alignment horizontal="center" vertical="center" wrapText="1" shrinkToFit="1"/>
      <protection hidden="1"/>
    </xf>
    <xf numFmtId="0" fontId="22" fillId="19" borderId="1" xfId="0" applyFont="1" applyFill="1" applyBorder="1" applyAlignment="1" applyProtection="1">
      <alignment horizontal="center" vertical="top" wrapText="1"/>
      <protection hidden="1"/>
    </xf>
    <xf numFmtId="0" fontId="18" fillId="14" borderId="1" xfId="0" applyFont="1" applyFill="1" applyBorder="1" applyAlignment="1" applyProtection="1">
      <alignment horizontal="center" vertical="center" wrapText="1"/>
      <protection hidden="1"/>
    </xf>
    <xf numFmtId="0" fontId="18" fillId="0" borderId="12" xfId="0" applyFont="1" applyBorder="1" applyAlignment="1" applyProtection="1">
      <alignment horizontal="center" vertical="center"/>
      <protection hidden="1"/>
    </xf>
    <xf numFmtId="2" fontId="18" fillId="8" borderId="23" xfId="0" applyNumberFormat="1" applyFont="1" applyFill="1" applyBorder="1" applyAlignment="1" applyProtection="1">
      <alignment horizontal="center" vertical="center"/>
      <protection hidden="1"/>
    </xf>
    <xf numFmtId="2" fontId="18" fillId="8" borderId="24" xfId="0" applyNumberFormat="1" applyFont="1" applyFill="1" applyBorder="1" applyAlignment="1" applyProtection="1">
      <alignment horizontal="center" vertical="center"/>
      <protection hidden="1"/>
    </xf>
    <xf numFmtId="2" fontId="18" fillId="8" borderId="29" xfId="0" applyNumberFormat="1" applyFont="1" applyFill="1" applyBorder="1" applyAlignment="1" applyProtection="1">
      <alignment horizontal="center" vertical="center"/>
      <protection hidden="1"/>
    </xf>
    <xf numFmtId="0" fontId="18" fillId="2" borderId="16" xfId="0" applyFont="1" applyFill="1" applyBorder="1" applyAlignment="1" applyProtection="1">
      <alignment horizontal="center" vertical="center"/>
      <protection hidden="1"/>
    </xf>
    <xf numFmtId="0" fontId="18" fillId="2" borderId="17" xfId="0" applyFont="1" applyFill="1" applyBorder="1" applyAlignment="1" applyProtection="1">
      <alignment horizontal="center" vertical="center"/>
      <protection hidden="1"/>
    </xf>
    <xf numFmtId="0" fontId="18" fillId="12" borderId="27" xfId="0" applyFont="1" applyFill="1" applyBorder="1" applyAlignment="1" applyProtection="1">
      <alignment horizontal="center" vertical="center"/>
      <protection hidden="1"/>
    </xf>
    <xf numFmtId="0" fontId="18" fillId="12" borderId="8" xfId="0" applyFont="1" applyFill="1" applyBorder="1" applyAlignment="1" applyProtection="1">
      <alignment horizontal="center" vertical="center"/>
      <protection hidden="1"/>
    </xf>
    <xf numFmtId="0" fontId="18" fillId="12" borderId="10" xfId="0" applyFont="1" applyFill="1" applyBorder="1" applyAlignment="1" applyProtection="1">
      <alignment horizontal="center" vertical="center"/>
      <protection hidden="1"/>
    </xf>
    <xf numFmtId="0" fontId="19" fillId="19" borderId="1" xfId="0" applyFont="1" applyFill="1" applyBorder="1" applyAlignment="1" applyProtection="1">
      <alignment horizontal="center" vertical="top" wrapText="1"/>
      <protection hidden="1"/>
    </xf>
    <xf numFmtId="2" fontId="18" fillId="26" borderId="19" xfId="0" applyNumberFormat="1" applyFont="1" applyFill="1" applyBorder="1" applyAlignment="1" applyProtection="1">
      <alignment horizontal="center" vertical="center"/>
      <protection hidden="1"/>
    </xf>
    <xf numFmtId="2" fontId="18" fillId="26" borderId="20" xfId="0" applyNumberFormat="1" applyFont="1" applyFill="1" applyBorder="1" applyAlignment="1" applyProtection="1">
      <alignment horizontal="center" vertical="center"/>
      <protection hidden="1"/>
    </xf>
    <xf numFmtId="0" fontId="18" fillId="12" borderId="26" xfId="0" applyFont="1" applyFill="1" applyBorder="1" applyAlignment="1" applyProtection="1">
      <alignment horizontal="center" vertical="center"/>
      <protection hidden="1"/>
    </xf>
    <xf numFmtId="0" fontId="18" fillId="12" borderId="24" xfId="0" applyFont="1" applyFill="1" applyBorder="1" applyAlignment="1" applyProtection="1">
      <alignment horizontal="center" vertical="center"/>
      <protection hidden="1"/>
    </xf>
    <xf numFmtId="0" fontId="18" fillId="12" borderId="25" xfId="0" applyFont="1" applyFill="1" applyBorder="1" applyAlignment="1" applyProtection="1">
      <alignment horizontal="center" vertical="center"/>
      <protection hidden="1"/>
    </xf>
    <xf numFmtId="2" fontId="18" fillId="8" borderId="21" xfId="0" applyNumberFormat="1" applyFont="1" applyFill="1" applyBorder="1" applyAlignment="1" applyProtection="1">
      <alignment horizontal="center" vertical="center"/>
      <protection hidden="1"/>
    </xf>
    <xf numFmtId="2" fontId="18" fillId="8" borderId="22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vertical="top" wrapText="1"/>
      <protection hidden="1"/>
    </xf>
    <xf numFmtId="0" fontId="8" fillId="19" borderId="1" xfId="0" applyFont="1" applyFill="1" applyBorder="1" applyAlignment="1" applyProtection="1">
      <alignment horizontal="center" vertical="top" wrapText="1"/>
      <protection hidden="1"/>
    </xf>
    <xf numFmtId="0" fontId="18" fillId="0" borderId="0" xfId="0" applyFont="1" applyAlignment="1" applyProtection="1">
      <alignment horizontal="left" vertical="center" wrapText="1"/>
      <protection hidden="1"/>
    </xf>
    <xf numFmtId="0" fontId="23" fillId="0" borderId="12" xfId="0" applyFont="1" applyBorder="1" applyAlignment="1" applyProtection="1">
      <alignment horizontal="center" vertical="center"/>
      <protection hidden="1"/>
    </xf>
    <xf numFmtId="0" fontId="20" fillId="19" borderId="1" xfId="0" applyFont="1" applyFill="1" applyBorder="1" applyAlignment="1" applyProtection="1">
      <alignment horizontal="center" vertical="top" wrapText="1"/>
      <protection hidden="1"/>
    </xf>
    <xf numFmtId="0" fontId="8" fillId="19" borderId="1" xfId="0" applyFont="1" applyFill="1" applyBorder="1" applyAlignment="1" applyProtection="1">
      <alignment horizontal="center" vertical="center" wrapText="1"/>
      <protection hidden="1"/>
    </xf>
    <xf numFmtId="2" fontId="18" fillId="4" borderId="9" xfId="0" applyNumberFormat="1" applyFont="1" applyFill="1" applyBorder="1" applyAlignment="1" applyProtection="1">
      <alignment horizontal="center" vertical="center"/>
      <protection hidden="1"/>
    </xf>
    <xf numFmtId="2" fontId="18" fillId="4" borderId="10" xfId="0" applyNumberFormat="1" applyFont="1" applyFill="1" applyBorder="1" applyAlignment="1" applyProtection="1">
      <alignment horizontal="center" vertical="center"/>
      <protection hidden="1"/>
    </xf>
    <xf numFmtId="0" fontId="18" fillId="19" borderId="9" xfId="0" applyFont="1" applyFill="1" applyBorder="1" applyAlignment="1" applyProtection="1">
      <alignment horizontal="center" vertical="top" wrapText="1"/>
      <protection hidden="1"/>
    </xf>
    <xf numFmtId="0" fontId="18" fillId="19" borderId="10" xfId="0" applyFont="1" applyFill="1" applyBorder="1" applyAlignment="1" applyProtection="1">
      <alignment horizontal="center" vertical="top" wrapText="1"/>
      <protection hidden="1"/>
    </xf>
    <xf numFmtId="0" fontId="18" fillId="19" borderId="30" xfId="0" applyFont="1" applyFill="1" applyBorder="1" applyAlignment="1" applyProtection="1">
      <alignment horizontal="center" vertical="top" wrapText="1"/>
      <protection hidden="1"/>
    </xf>
    <xf numFmtId="0" fontId="18" fillId="19" borderId="6" xfId="0" applyFont="1" applyFill="1" applyBorder="1" applyAlignment="1" applyProtection="1">
      <alignment horizontal="center" vertical="top" wrapText="1"/>
      <protection hidden="1"/>
    </xf>
    <xf numFmtId="0" fontId="18" fillId="19" borderId="31" xfId="0" applyFont="1" applyFill="1" applyBorder="1" applyAlignment="1" applyProtection="1">
      <alignment horizontal="center" vertical="top" wrapText="1"/>
      <protection hidden="1"/>
    </xf>
    <xf numFmtId="0" fontId="18" fillId="19" borderId="13" xfId="0" applyFont="1" applyFill="1" applyBorder="1" applyAlignment="1" applyProtection="1">
      <alignment horizontal="center" vertical="top" wrapText="1"/>
      <protection hidden="1"/>
    </xf>
    <xf numFmtId="0" fontId="18" fillId="14" borderId="2" xfId="0" applyFont="1" applyFill="1" applyBorder="1" applyAlignment="1" applyProtection="1">
      <alignment horizontal="center" vertical="center" wrapText="1"/>
      <protection hidden="1"/>
    </xf>
    <xf numFmtId="0" fontId="18" fillId="14" borderId="4" xfId="0" applyFont="1" applyFill="1" applyBorder="1" applyAlignment="1" applyProtection="1">
      <alignment horizontal="center" vertical="center" wrapText="1"/>
      <protection hidden="1"/>
    </xf>
    <xf numFmtId="0" fontId="21" fillId="0" borderId="2" xfId="0" applyFont="1" applyBorder="1" applyAlignment="1" applyProtection="1">
      <alignment horizontal="center" vertical="center"/>
      <protection locked="0"/>
    </xf>
    <xf numFmtId="0" fontId="21" fillId="0" borderId="4" xfId="0" applyFont="1" applyBorder="1" applyAlignment="1" applyProtection="1">
      <alignment horizontal="center" vertical="center"/>
      <protection locked="0"/>
    </xf>
    <xf numFmtId="0" fontId="8" fillId="19" borderId="11" xfId="0" applyFont="1" applyFill="1" applyBorder="1" applyAlignment="1" applyProtection="1">
      <alignment horizontal="center" vertical="top" wrapText="1"/>
      <protection hidden="1"/>
    </xf>
    <xf numFmtId="0" fontId="8" fillId="19" borderId="7" xfId="0" applyFont="1" applyFill="1" applyBorder="1" applyAlignment="1" applyProtection="1">
      <alignment horizontal="center" vertical="top" wrapText="1"/>
      <protection hidden="1"/>
    </xf>
    <xf numFmtId="0" fontId="8" fillId="19" borderId="14" xfId="0" applyFont="1" applyFill="1" applyBorder="1" applyAlignment="1" applyProtection="1">
      <alignment horizontal="center" vertical="top" wrapText="1"/>
      <protection hidden="1"/>
    </xf>
    <xf numFmtId="2" fontId="18" fillId="4" borderId="1" xfId="0" applyNumberFormat="1" applyFont="1" applyFill="1" applyBorder="1" applyAlignment="1" applyProtection="1">
      <alignment horizontal="center" vertical="center"/>
      <protection hidden="1"/>
    </xf>
    <xf numFmtId="2" fontId="18" fillId="8" borderId="8" xfId="0" applyNumberFormat="1" applyFont="1" applyFill="1" applyBorder="1" applyAlignment="1" applyProtection="1">
      <alignment horizontal="center" vertical="center"/>
      <protection hidden="1"/>
    </xf>
    <xf numFmtId="2" fontId="18" fillId="8" borderId="10" xfId="0" applyNumberFormat="1" applyFont="1" applyFill="1" applyBorder="1" applyAlignment="1" applyProtection="1">
      <alignment horizontal="center" vertical="center"/>
      <protection hidden="1"/>
    </xf>
    <xf numFmtId="2" fontId="23" fillId="26" borderId="19" xfId="0" applyNumberFormat="1" applyFont="1" applyFill="1" applyBorder="1" applyAlignment="1" applyProtection="1">
      <alignment horizontal="center" vertical="center"/>
      <protection hidden="1"/>
    </xf>
    <xf numFmtId="2" fontId="23" fillId="26" borderId="20" xfId="0" applyNumberFormat="1" applyFont="1" applyFill="1" applyBorder="1" applyAlignment="1" applyProtection="1">
      <alignment horizontal="center" vertical="center"/>
      <protection hidden="1"/>
    </xf>
    <xf numFmtId="2" fontId="18" fillId="26" borderId="1" xfId="0" applyNumberFormat="1" applyFont="1" applyFill="1" applyBorder="1" applyAlignment="1" applyProtection="1">
      <alignment horizontal="center" vertical="center"/>
      <protection hidden="1"/>
    </xf>
    <xf numFmtId="0" fontId="21" fillId="0" borderId="11" xfId="0" applyFont="1" applyBorder="1" applyAlignment="1" applyProtection="1">
      <alignment horizontal="left" vertical="center"/>
      <protection locked="0"/>
    </xf>
    <xf numFmtId="2" fontId="18" fillId="8" borderId="2" xfId="0" applyNumberFormat="1" applyFont="1" applyFill="1" applyBorder="1" applyAlignment="1" applyProtection="1">
      <alignment horizontal="center" vertical="center" shrinkToFit="1"/>
      <protection hidden="1"/>
    </xf>
    <xf numFmtId="2" fontId="18" fillId="8" borderId="4" xfId="0" applyNumberFormat="1" applyFont="1" applyFill="1" applyBorder="1" applyAlignment="1" applyProtection="1">
      <alignment horizontal="center" vertical="center" shrinkToFit="1"/>
      <protection hidden="1"/>
    </xf>
    <xf numFmtId="0" fontId="18" fillId="1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18" fillId="4" borderId="8" xfId="0" applyNumberFormat="1" applyFont="1" applyFill="1" applyBorder="1" applyAlignment="1" applyProtection="1">
      <alignment horizontal="center" vertical="center" shrinkToFit="1"/>
      <protection hidden="1"/>
    </xf>
    <xf numFmtId="2" fontId="18" fillId="4" borderId="10" xfId="0" applyNumberFormat="1" applyFont="1" applyFill="1" applyBorder="1" applyAlignment="1" applyProtection="1">
      <alignment horizontal="center" vertical="center" shrinkToFit="1"/>
      <protection hidden="1"/>
    </xf>
    <xf numFmtId="0" fontId="18" fillId="2" borderId="18" xfId="0" applyFont="1" applyFill="1" applyBorder="1" applyAlignment="1" applyProtection="1">
      <alignment horizontal="center" vertical="center"/>
      <protection hidden="1"/>
    </xf>
    <xf numFmtId="2" fontId="7" fillId="27" borderId="11" xfId="0" applyNumberFormat="1" applyFont="1" applyFill="1" applyBorder="1" applyAlignment="1" applyProtection="1">
      <alignment horizontal="center" vertical="center" shrinkToFit="1"/>
      <protection hidden="1"/>
    </xf>
    <xf numFmtId="2" fontId="7" fillId="27" borderId="14" xfId="0" applyNumberFormat="1" applyFont="1" applyFill="1" applyBorder="1" applyAlignment="1" applyProtection="1">
      <alignment horizontal="center" vertical="center" shrinkToFit="1"/>
      <protection hidden="1"/>
    </xf>
    <xf numFmtId="0" fontId="23" fillId="28" borderId="11" xfId="0" applyFont="1" applyFill="1" applyBorder="1" applyAlignment="1">
      <alignment horizontal="center" vertical="center" shrinkToFit="1"/>
    </xf>
    <xf numFmtId="0" fontId="23" fillId="28" borderId="14" xfId="0" applyFont="1" applyFill="1" applyBorder="1" applyAlignment="1">
      <alignment horizontal="center" vertical="center" shrinkToFit="1"/>
    </xf>
    <xf numFmtId="0" fontId="18" fillId="19" borderId="1" xfId="0" applyFont="1" applyFill="1" applyBorder="1" applyAlignment="1" applyProtection="1">
      <alignment horizontal="left" vertical="top" wrapText="1"/>
      <protection hidden="1"/>
    </xf>
    <xf numFmtId="2" fontId="23" fillId="25" borderId="11" xfId="0" applyNumberFormat="1" applyFont="1" applyFill="1" applyBorder="1" applyAlignment="1" applyProtection="1">
      <alignment horizontal="center" vertical="center" wrapText="1"/>
      <protection hidden="1"/>
    </xf>
    <xf numFmtId="2" fontId="23" fillId="25" borderId="14" xfId="0" applyNumberFormat="1" applyFont="1" applyFill="1" applyBorder="1" applyAlignment="1" applyProtection="1">
      <alignment horizontal="center" vertical="center" wrapText="1"/>
      <protection hidden="1"/>
    </xf>
    <xf numFmtId="2" fontId="7" fillId="15" borderId="11" xfId="0" applyNumberFormat="1" applyFont="1" applyFill="1" applyBorder="1" applyAlignment="1" applyProtection="1">
      <alignment horizontal="center" vertical="center" shrinkToFit="1"/>
      <protection hidden="1"/>
    </xf>
    <xf numFmtId="2" fontId="7" fillId="15" borderId="14" xfId="0" applyNumberFormat="1" applyFont="1" applyFill="1" applyBorder="1" applyAlignment="1" applyProtection="1">
      <alignment horizontal="center" vertical="center" shrinkToFit="1"/>
      <protection hidden="1"/>
    </xf>
    <xf numFmtId="0" fontId="18" fillId="29" borderId="9" xfId="0" applyFont="1" applyFill="1" applyBorder="1" applyAlignment="1" applyProtection="1">
      <alignment horizontal="left" vertical="top" wrapText="1"/>
      <protection hidden="1"/>
    </xf>
    <xf numFmtId="0" fontId="18" fillId="29" borderId="8" xfId="0" applyFont="1" applyFill="1" applyBorder="1" applyAlignment="1" applyProtection="1">
      <alignment horizontal="left" vertical="top" wrapText="1"/>
      <protection hidden="1"/>
    </xf>
    <xf numFmtId="0" fontId="18" fillId="29" borderId="10" xfId="0" applyFont="1" applyFill="1" applyBorder="1" applyAlignment="1" applyProtection="1">
      <alignment horizontal="left" vertical="top" wrapText="1"/>
      <protection hidden="1"/>
    </xf>
    <xf numFmtId="0" fontId="23" fillId="29" borderId="28" xfId="0" applyFont="1" applyFill="1" applyBorder="1" applyAlignment="1" applyProtection="1">
      <alignment horizontal="left" vertical="center" wrapText="1"/>
      <protection hidden="1"/>
    </xf>
    <xf numFmtId="0" fontId="23" fillId="29" borderId="3" xfId="0" applyFont="1" applyFill="1" applyBorder="1" applyAlignment="1" applyProtection="1">
      <alignment horizontal="left" vertical="center" wrapText="1"/>
      <protection hidden="1"/>
    </xf>
    <xf numFmtId="0" fontId="23" fillId="29" borderId="4" xfId="0" applyFont="1" applyFill="1" applyBorder="1" applyAlignment="1" applyProtection="1">
      <alignment horizontal="left" vertical="center" wrapText="1"/>
      <protection hidden="1"/>
    </xf>
    <xf numFmtId="0" fontId="18" fillId="19" borderId="1" xfId="0" applyFont="1" applyFill="1" applyBorder="1" applyAlignment="1" applyProtection="1">
      <alignment horizontal="left" vertical="center" wrapText="1"/>
      <protection hidden="1"/>
    </xf>
    <xf numFmtId="0" fontId="23" fillId="24" borderId="0" xfId="0" applyFont="1" applyFill="1" applyBorder="1" applyAlignment="1" applyProtection="1">
      <alignment horizontal="center" vertical="center"/>
      <protection hidden="1"/>
    </xf>
    <xf numFmtId="0" fontId="23" fillId="18" borderId="1" xfId="0" applyFont="1" applyFill="1" applyBorder="1" applyAlignment="1" applyProtection="1">
      <alignment horizontal="center" vertical="center"/>
      <protection hidden="1"/>
    </xf>
    <xf numFmtId="0" fontId="20" fillId="18" borderId="1" xfId="0" applyFont="1" applyFill="1" applyBorder="1" applyAlignment="1" applyProtection="1">
      <alignment horizontal="center" vertical="center" wrapText="1"/>
      <protection hidden="1"/>
    </xf>
    <xf numFmtId="0" fontId="19" fillId="18" borderId="1" xfId="0" applyFont="1" applyFill="1" applyBorder="1" applyAlignment="1" applyProtection="1">
      <alignment horizontal="center" vertical="center" wrapText="1"/>
      <protection hidden="1"/>
    </xf>
    <xf numFmtId="0" fontId="18" fillId="14" borderId="11" xfId="0" applyFont="1" applyFill="1" applyBorder="1" applyAlignment="1" applyProtection="1">
      <alignment horizontal="center" vertical="center" wrapText="1"/>
      <protection hidden="1"/>
    </xf>
    <xf numFmtId="0" fontId="18" fillId="14" borderId="7" xfId="0" applyFont="1" applyFill="1" applyBorder="1" applyAlignment="1" applyProtection="1">
      <alignment horizontal="center" vertical="center" wrapText="1"/>
      <protection hidden="1"/>
    </xf>
    <xf numFmtId="0" fontId="18" fillId="14" borderId="14" xfId="0" applyFont="1" applyFill="1" applyBorder="1" applyAlignment="1" applyProtection="1">
      <alignment horizontal="center" vertical="center" wrapText="1"/>
      <protection hidden="1"/>
    </xf>
    <xf numFmtId="0" fontId="8" fillId="14" borderId="11" xfId="0" applyFont="1" applyFill="1" applyBorder="1" applyAlignment="1" applyProtection="1">
      <alignment horizontal="center" vertical="center" wrapText="1"/>
      <protection hidden="1"/>
    </xf>
    <xf numFmtId="0" fontId="8" fillId="14" borderId="7" xfId="0" applyFont="1" applyFill="1" applyBorder="1" applyAlignment="1" applyProtection="1">
      <alignment horizontal="center" vertical="center" wrapText="1"/>
      <protection hidden="1"/>
    </xf>
    <xf numFmtId="0" fontId="8" fillId="14" borderId="14" xfId="0" applyFont="1" applyFill="1" applyBorder="1" applyAlignment="1" applyProtection="1">
      <alignment horizontal="center" vertical="center" wrapText="1"/>
      <protection hidden="1"/>
    </xf>
    <xf numFmtId="0" fontId="23" fillId="24" borderId="12" xfId="0" applyFont="1" applyFill="1" applyBorder="1" applyAlignment="1" applyProtection="1">
      <alignment horizontal="center" vertical="center"/>
      <protection hidden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533400</xdr:rowOff>
    </xdr:from>
    <xdr:ext cx="184731" cy="262572"/>
    <xdr:sp macro="" textlink="">
      <xdr:nvSpPr>
        <xdr:cNvPr id="2" name="TextBox 1"/>
        <xdr:cNvSpPr txBox="1"/>
      </xdr:nvSpPr>
      <xdr:spPr>
        <a:xfrm>
          <a:off x="6257925" y="5334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6257925" y="11439525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533400</xdr:rowOff>
    </xdr:from>
    <xdr:ext cx="184731" cy="262572"/>
    <xdr:sp macro="" textlink="">
      <xdr:nvSpPr>
        <xdr:cNvPr id="2" name="TextBox 1"/>
        <xdr:cNvSpPr txBox="1"/>
      </xdr:nvSpPr>
      <xdr:spPr>
        <a:xfrm>
          <a:off x="6467475" y="5334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62572"/>
    <xdr:sp macro="" textlink="">
      <xdr:nvSpPr>
        <xdr:cNvPr id="3" name="TextBox 2"/>
        <xdr:cNvSpPr txBox="1"/>
      </xdr:nvSpPr>
      <xdr:spPr>
        <a:xfrm>
          <a:off x="6181725" y="5334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0"/>
  <sheetViews>
    <sheetView tabSelected="1" view="pageBreakPreview" zoomScale="80" zoomScaleNormal="100" zoomScaleSheetLayoutView="80" workbookViewId="0">
      <selection activeCell="F2" sqref="F2:H2"/>
    </sheetView>
  </sheetViews>
  <sheetFormatPr defaultColWidth="11.7109375" defaultRowHeight="36.6" customHeight="1"/>
  <cols>
    <col min="1" max="6" width="11.7109375" style="3"/>
    <col min="7" max="7" width="8.140625" style="3" customWidth="1"/>
    <col min="8" max="16384" width="11.7109375" style="3"/>
  </cols>
  <sheetData>
    <row r="1" spans="1:8" ht="36.6" customHeight="1">
      <c r="A1" s="60" t="s">
        <v>7</v>
      </c>
      <c r="B1" s="60"/>
      <c r="C1" s="60"/>
      <c r="D1" s="60"/>
      <c r="E1" s="60"/>
      <c r="F1" s="60"/>
      <c r="G1" s="60"/>
      <c r="H1" s="61"/>
    </row>
    <row r="2" spans="1:8" ht="36.6" customHeight="1">
      <c r="A2" s="71" t="s">
        <v>0</v>
      </c>
      <c r="B2" s="71"/>
      <c r="C2" s="71"/>
      <c r="D2" s="71"/>
      <c r="E2" s="71"/>
      <c r="F2" s="65" t="s">
        <v>75</v>
      </c>
      <c r="G2" s="66"/>
      <c r="H2" s="67"/>
    </row>
    <row r="3" spans="1:8" ht="36.6" customHeight="1">
      <c r="A3" s="72" t="s">
        <v>1</v>
      </c>
      <c r="B3" s="72"/>
      <c r="C3" s="72"/>
      <c r="D3" s="72"/>
      <c r="E3" s="72"/>
      <c r="F3" s="65" t="s">
        <v>74</v>
      </c>
      <c r="G3" s="66"/>
      <c r="H3" s="67"/>
    </row>
    <row r="4" spans="1:8" ht="36.6" customHeight="1">
      <c r="A4" s="68" t="s">
        <v>2</v>
      </c>
      <c r="B4" s="68"/>
      <c r="C4" s="68"/>
      <c r="D4" s="68"/>
      <c r="E4" s="68"/>
      <c r="F4" s="65" t="s">
        <v>74</v>
      </c>
      <c r="G4" s="66"/>
      <c r="H4" s="67"/>
    </row>
    <row r="5" spans="1:8" ht="36.6" customHeight="1">
      <c r="A5" s="69" t="s">
        <v>3</v>
      </c>
      <c r="B5" s="69"/>
      <c r="C5" s="69"/>
      <c r="D5" s="69"/>
      <c r="E5" s="69"/>
      <c r="F5" s="65" t="s">
        <v>71</v>
      </c>
      <c r="G5" s="66"/>
      <c r="H5" s="67"/>
    </row>
    <row r="6" spans="1:8" ht="36.6" customHeight="1">
      <c r="A6" s="70" t="s">
        <v>4</v>
      </c>
      <c r="B6" s="70"/>
      <c r="C6" s="70"/>
      <c r="D6" s="70"/>
      <c r="E6" s="70"/>
      <c r="F6" s="65" t="s">
        <v>72</v>
      </c>
      <c r="G6" s="66"/>
      <c r="H6" s="67"/>
    </row>
    <row r="7" spans="1:8" ht="36.6" customHeight="1" thickBot="1">
      <c r="A7" s="64" t="s">
        <v>5</v>
      </c>
      <c r="B7" s="64"/>
      <c r="C7" s="64"/>
      <c r="D7" s="64"/>
      <c r="E7" s="64"/>
      <c r="F7" s="65">
        <v>2561</v>
      </c>
      <c r="G7" s="66"/>
      <c r="H7" s="67"/>
    </row>
    <row r="8" spans="1:8" ht="36.6" customHeight="1">
      <c r="A8" s="62" t="s">
        <v>8</v>
      </c>
      <c r="B8" s="63"/>
      <c r="C8" s="63"/>
      <c r="D8" s="63"/>
      <c r="E8" s="63"/>
      <c r="F8" s="63"/>
      <c r="G8" s="63"/>
      <c r="H8" s="4" t="s">
        <v>6</v>
      </c>
    </row>
    <row r="9" spans="1:8" ht="36.6" customHeight="1">
      <c r="A9" s="73" t="s">
        <v>73</v>
      </c>
      <c r="B9" s="74"/>
      <c r="C9" s="74"/>
      <c r="D9" s="74"/>
      <c r="E9" s="74"/>
      <c r="F9" s="74"/>
      <c r="G9" s="75"/>
      <c r="H9" s="2">
        <f>SUM(H10:H15)</f>
        <v>30</v>
      </c>
    </row>
    <row r="10" spans="1:8" ht="36.6" customHeight="1">
      <c r="A10" s="76" t="s">
        <v>34</v>
      </c>
      <c r="B10" s="76"/>
      <c r="C10" s="76"/>
      <c r="D10" s="76"/>
      <c r="E10" s="76"/>
      <c r="F10" s="76"/>
      <c r="G10" s="77"/>
      <c r="H10" s="33">
        <v>5</v>
      </c>
    </row>
    <row r="11" spans="1:8" ht="36.6" customHeight="1">
      <c r="A11" s="78" t="s">
        <v>35</v>
      </c>
      <c r="B11" s="79"/>
      <c r="C11" s="79"/>
      <c r="D11" s="79"/>
      <c r="E11" s="79"/>
      <c r="F11" s="79"/>
      <c r="G11" s="80"/>
      <c r="H11" s="33">
        <v>5</v>
      </c>
    </row>
    <row r="12" spans="1:8" ht="36.6" customHeight="1">
      <c r="A12" s="81" t="s">
        <v>36</v>
      </c>
      <c r="B12" s="82"/>
      <c r="C12" s="82"/>
      <c r="D12" s="82"/>
      <c r="E12" s="82"/>
      <c r="F12" s="82"/>
      <c r="G12" s="83"/>
      <c r="H12" s="37">
        <v>5</v>
      </c>
    </row>
    <row r="13" spans="1:8" ht="36.6" customHeight="1">
      <c r="A13" s="78" t="s">
        <v>37</v>
      </c>
      <c r="B13" s="79"/>
      <c r="C13" s="79"/>
      <c r="D13" s="79"/>
      <c r="E13" s="79"/>
      <c r="F13" s="79"/>
      <c r="G13" s="80"/>
      <c r="H13" s="37">
        <v>5</v>
      </c>
    </row>
    <row r="14" spans="1:8" ht="36.6" customHeight="1">
      <c r="A14" s="78" t="s">
        <v>38</v>
      </c>
      <c r="B14" s="79"/>
      <c r="C14" s="79"/>
      <c r="D14" s="79"/>
      <c r="E14" s="79"/>
      <c r="F14" s="79"/>
      <c r="G14" s="80"/>
      <c r="H14" s="37">
        <v>5</v>
      </c>
    </row>
    <row r="15" spans="1:8" ht="36.6" customHeight="1">
      <c r="A15" s="78" t="s">
        <v>39</v>
      </c>
      <c r="B15" s="79"/>
      <c r="C15" s="79"/>
      <c r="D15" s="79"/>
      <c r="E15" s="79"/>
      <c r="F15" s="79"/>
      <c r="G15" s="80"/>
      <c r="H15" s="37">
        <v>5</v>
      </c>
    </row>
    <row r="16" spans="1:8" ht="36.6" customHeight="1">
      <c r="A16" s="73" t="s">
        <v>41</v>
      </c>
      <c r="B16" s="74"/>
      <c r="C16" s="74"/>
      <c r="D16" s="74"/>
      <c r="E16" s="74"/>
      <c r="F16" s="74"/>
      <c r="G16" s="75"/>
      <c r="H16" s="2">
        <f>SUM(H17:H20)</f>
        <v>20</v>
      </c>
    </row>
    <row r="17" spans="1:8" ht="36.6" customHeight="1">
      <c r="A17" s="76" t="s">
        <v>40</v>
      </c>
      <c r="B17" s="76"/>
      <c r="C17" s="76"/>
      <c r="D17" s="76"/>
      <c r="E17" s="76"/>
      <c r="F17" s="76"/>
      <c r="G17" s="77"/>
      <c r="H17" s="1">
        <v>5</v>
      </c>
    </row>
    <row r="18" spans="1:8" ht="36.6" customHeight="1">
      <c r="A18" s="78" t="s">
        <v>42</v>
      </c>
      <c r="B18" s="79"/>
      <c r="C18" s="79"/>
      <c r="D18" s="79"/>
      <c r="E18" s="79"/>
      <c r="F18" s="79"/>
      <c r="G18" s="80"/>
      <c r="H18" s="1">
        <v>5</v>
      </c>
    </row>
    <row r="19" spans="1:8" ht="36.6" customHeight="1">
      <c r="A19" s="78" t="s">
        <v>43</v>
      </c>
      <c r="B19" s="79"/>
      <c r="C19" s="79"/>
      <c r="D19" s="79"/>
      <c r="E19" s="79"/>
      <c r="F19" s="79"/>
      <c r="G19" s="80"/>
      <c r="H19" s="1">
        <v>5</v>
      </c>
    </row>
    <row r="20" spans="1:8" ht="36.6" customHeight="1">
      <c r="A20" s="84" t="s">
        <v>44</v>
      </c>
      <c r="B20" s="85"/>
      <c r="C20" s="85"/>
      <c r="D20" s="85"/>
      <c r="E20" s="85"/>
      <c r="F20" s="85"/>
      <c r="G20" s="86"/>
      <c r="H20" s="1">
        <v>5</v>
      </c>
    </row>
  </sheetData>
  <mergeCells count="26">
    <mergeCell ref="A14:G14"/>
    <mergeCell ref="A15:G15"/>
    <mergeCell ref="A18:G18"/>
    <mergeCell ref="A19:G19"/>
    <mergeCell ref="A20:G20"/>
    <mergeCell ref="A16:G16"/>
    <mergeCell ref="A17:G17"/>
    <mergeCell ref="A9:G9"/>
    <mergeCell ref="A10:G10"/>
    <mergeCell ref="A11:G11"/>
    <mergeCell ref="A12:G12"/>
    <mergeCell ref="A13:G13"/>
    <mergeCell ref="A1:H1"/>
    <mergeCell ref="A8:G8"/>
    <mergeCell ref="A7:E7"/>
    <mergeCell ref="F7:H7"/>
    <mergeCell ref="A4:E4"/>
    <mergeCell ref="F4:H4"/>
    <mergeCell ref="A5:E5"/>
    <mergeCell ref="F5:H5"/>
    <mergeCell ref="A6:E6"/>
    <mergeCell ref="F6:H6"/>
    <mergeCell ref="A2:E2"/>
    <mergeCell ref="F2:H2"/>
    <mergeCell ref="A3:E3"/>
    <mergeCell ref="F3:H3"/>
  </mergeCells>
  <dataValidations count="1">
    <dataValidation type="list" allowBlank="1" showInputMessage="1" showErrorMessage="1" sqref="F7:H7">
      <formula1>#REF!</formula1>
    </dataValidation>
  </dataValidations>
  <pageMargins left="0.43307086614173229" right="0.12" top="0.55118110236220474" bottom="0.35433070866141736" header="0.31496062992125984" footer="0.31496062992125984"/>
  <pageSetup paperSize="9"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L47"/>
  <sheetViews>
    <sheetView view="pageBreakPreview" topLeftCell="A22" zoomScale="110" zoomScaleNormal="96" zoomScaleSheetLayoutView="110" workbookViewId="0">
      <selection activeCell="B30" sqref="B30:F30"/>
    </sheetView>
  </sheetViews>
  <sheetFormatPr defaultColWidth="7.28515625" defaultRowHeight="18" customHeight="1"/>
  <cols>
    <col min="1" max="1" width="5.140625" style="12" customWidth="1"/>
    <col min="2" max="4" width="4.42578125" style="12" customWidth="1"/>
    <col min="5" max="5" width="3.5703125" style="12" customWidth="1"/>
    <col min="6" max="6" width="4.85546875" style="12" hidden="1" customWidth="1"/>
    <col min="7" max="9" width="14.42578125" style="12" customWidth="1"/>
    <col min="10" max="12" width="8.28515625" style="12" customWidth="1"/>
    <col min="13" max="16384" width="7.28515625" style="12"/>
  </cols>
  <sheetData>
    <row r="1" spans="1:12" s="6" customFormat="1" ht="18" customHeight="1">
      <c r="A1" s="97" t="str">
        <f>ปก!A1</f>
        <v>โปรแกรมประเมินมาตรฐานการศึกษาขั้นพื้นฐานเพื่อการประกันคุณภาพภายใน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s="6" customFormat="1" ht="18" customHeight="1">
      <c r="A2" s="6" t="str">
        <f>""&amp;ปก!A16&amp;"  "&amp;ปก!B16</f>
        <v xml:space="preserve">มาตรฐานที่ 3 กระบวนการจัดการเรียนการสอนที่เน้นเด็กเป็นสำคัญ  </v>
      </c>
    </row>
    <row r="3" spans="1:12" s="6" customFormat="1" ht="18" customHeight="1">
      <c r="A3" s="98" t="str">
        <f>"     "&amp;ปก!A17</f>
        <v xml:space="preserve">     3.1 จัดประสบการณ์ที่ส่งเสริมให้เด็กมีพัฒนาการทุกด้านอย่างสมดุลเต็มศักยภาพ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1:12" s="6" customFormat="1" ht="18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2" s="6" customFormat="1" ht="18" customHeight="1">
      <c r="A5" s="105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</row>
    <row r="6" spans="1:12" s="8" customFormat="1" ht="18" customHeight="1">
      <c r="A6" s="101" t="s">
        <v>10</v>
      </c>
      <c r="B6" s="104" t="s">
        <v>9</v>
      </c>
      <c r="C6" s="104"/>
      <c r="D6" s="104"/>
      <c r="E6" s="104"/>
      <c r="F6" s="104"/>
      <c r="G6" s="127" t="s">
        <v>60</v>
      </c>
      <c r="H6" s="127" t="s">
        <v>61</v>
      </c>
      <c r="I6" s="127" t="s">
        <v>62</v>
      </c>
      <c r="J6" s="100" t="s">
        <v>25</v>
      </c>
      <c r="K6" s="102" t="s">
        <v>26</v>
      </c>
      <c r="L6" s="100" t="s">
        <v>27</v>
      </c>
    </row>
    <row r="7" spans="1:12" s="8" customFormat="1" ht="18" customHeight="1">
      <c r="A7" s="101"/>
      <c r="B7" s="104"/>
      <c r="C7" s="104"/>
      <c r="D7" s="104"/>
      <c r="E7" s="104"/>
      <c r="F7" s="104"/>
      <c r="G7" s="127"/>
      <c r="H7" s="127"/>
      <c r="I7" s="127"/>
      <c r="J7" s="100"/>
      <c r="K7" s="102"/>
      <c r="L7" s="100"/>
    </row>
    <row r="8" spans="1:12" s="8" customFormat="1" ht="76.5" customHeight="1">
      <c r="A8" s="101"/>
      <c r="B8" s="104"/>
      <c r="C8" s="104"/>
      <c r="D8" s="104"/>
      <c r="E8" s="104"/>
      <c r="F8" s="104"/>
      <c r="G8" s="127"/>
      <c r="H8" s="127"/>
      <c r="I8" s="127"/>
      <c r="J8" s="100"/>
      <c r="K8" s="102"/>
      <c r="L8" s="100"/>
    </row>
    <row r="9" spans="1:12" s="8" customFormat="1" ht="36.75" customHeight="1">
      <c r="A9" s="101"/>
      <c r="B9" s="104"/>
      <c r="C9" s="104"/>
      <c r="D9" s="104"/>
      <c r="E9" s="104"/>
      <c r="F9" s="104"/>
      <c r="G9" s="9">
        <v>5</v>
      </c>
      <c r="H9" s="52"/>
      <c r="I9" s="52"/>
      <c r="J9" s="9">
        <v>5</v>
      </c>
      <c r="K9" s="9">
        <f>ปก!H17</f>
        <v>5</v>
      </c>
      <c r="L9" s="10" t="s">
        <v>28</v>
      </c>
    </row>
    <row r="10" spans="1:12" ht="18" customHeight="1">
      <c r="A10" s="11" t="str">
        <f>IF(ข้อมูลบุคลากร!A4=0,"",ข้อมูลบุคลากร!A4)</f>
        <v/>
      </c>
      <c r="B10" s="99" t="str">
        <f>IF(ข้อมูลบุคลากร!B4=0,"",ข้อมูลบุคลากร!B4)</f>
        <v/>
      </c>
      <c r="C10" s="99"/>
      <c r="D10" s="99"/>
      <c r="E10" s="99"/>
      <c r="F10" s="99"/>
      <c r="G10" s="11"/>
      <c r="H10" s="11"/>
      <c r="I10" s="11"/>
      <c r="J10" s="14" t="str">
        <f t="shared" ref="J10:J40" si="0">IF(SUM(G10:I10)=0,"",AVERAGE(G10:I10))</f>
        <v/>
      </c>
      <c r="K10" s="14" t="str">
        <f t="shared" ref="K10:K40" si="1">IF(SUM(G10:I10)=0,"",J10/J$9*K$9)</f>
        <v/>
      </c>
      <c r="L10" s="15" t="str">
        <f t="shared" ref="L10:L40" si="2">IF(SUM(G10:I10)=0,"",IF(K10&lt;(K$9/2),"ไม่ผ่าน","ผ่าน"))</f>
        <v/>
      </c>
    </row>
    <row r="11" spans="1:12" ht="18" customHeight="1">
      <c r="A11" s="11" t="str">
        <f>IF(ข้อมูลบุคลากร!A5=0,"",ข้อมูลบุคลากร!A5)</f>
        <v/>
      </c>
      <c r="B11" s="99" t="str">
        <f>IF(ข้อมูลบุคลากร!B5=0,"",ข้อมูลบุคลากร!B5)</f>
        <v/>
      </c>
      <c r="C11" s="99"/>
      <c r="D11" s="99"/>
      <c r="E11" s="99"/>
      <c r="F11" s="99"/>
      <c r="G11" s="11"/>
      <c r="H11" s="11"/>
      <c r="I11" s="11"/>
      <c r="J11" s="14" t="str">
        <f t="shared" si="0"/>
        <v/>
      </c>
      <c r="K11" s="14" t="str">
        <f t="shared" si="1"/>
        <v/>
      </c>
      <c r="L11" s="15" t="str">
        <f t="shared" si="2"/>
        <v/>
      </c>
    </row>
    <row r="12" spans="1:12" ht="18" customHeight="1">
      <c r="A12" s="11" t="str">
        <f>IF(ข้อมูลบุคลากร!A6=0,"",ข้อมูลบุคลากร!A6)</f>
        <v/>
      </c>
      <c r="B12" s="99" t="str">
        <f>IF(ข้อมูลบุคลากร!B6=0,"",ข้อมูลบุคลากร!B6)</f>
        <v/>
      </c>
      <c r="C12" s="99"/>
      <c r="D12" s="99"/>
      <c r="E12" s="99"/>
      <c r="F12" s="99"/>
      <c r="G12" s="11"/>
      <c r="H12" s="11"/>
      <c r="I12" s="11"/>
      <c r="J12" s="14" t="str">
        <f t="shared" si="0"/>
        <v/>
      </c>
      <c r="K12" s="14" t="str">
        <f t="shared" si="1"/>
        <v/>
      </c>
      <c r="L12" s="15" t="str">
        <f t="shared" si="2"/>
        <v/>
      </c>
    </row>
    <row r="13" spans="1:12" ht="18" customHeight="1">
      <c r="A13" s="11" t="str">
        <f>IF(ข้อมูลบุคลากร!A7=0,"",ข้อมูลบุคลากร!A7)</f>
        <v/>
      </c>
      <c r="B13" s="99" t="str">
        <f>IF(ข้อมูลบุคลากร!B7=0,"",ข้อมูลบุคลากร!B7)</f>
        <v/>
      </c>
      <c r="C13" s="99"/>
      <c r="D13" s="99"/>
      <c r="E13" s="99"/>
      <c r="F13" s="99"/>
      <c r="G13" s="11"/>
      <c r="H13" s="11"/>
      <c r="I13" s="11"/>
      <c r="J13" s="14" t="str">
        <f t="shared" si="0"/>
        <v/>
      </c>
      <c r="K13" s="14" t="str">
        <f t="shared" si="1"/>
        <v/>
      </c>
      <c r="L13" s="15" t="str">
        <f t="shared" si="2"/>
        <v/>
      </c>
    </row>
    <row r="14" spans="1:12" ht="18" customHeight="1">
      <c r="A14" s="11" t="str">
        <f>IF(ข้อมูลบุคลากร!A8=0,"",ข้อมูลบุคลากร!A8)</f>
        <v/>
      </c>
      <c r="B14" s="99" t="str">
        <f>IF(ข้อมูลบุคลากร!B8=0,"",ข้อมูลบุคลากร!B8)</f>
        <v/>
      </c>
      <c r="C14" s="99"/>
      <c r="D14" s="99"/>
      <c r="E14" s="99"/>
      <c r="F14" s="99"/>
      <c r="G14" s="11"/>
      <c r="H14" s="11"/>
      <c r="I14" s="11"/>
      <c r="J14" s="14" t="str">
        <f t="shared" si="0"/>
        <v/>
      </c>
      <c r="K14" s="14" t="str">
        <f t="shared" si="1"/>
        <v/>
      </c>
      <c r="L14" s="15" t="str">
        <f t="shared" si="2"/>
        <v/>
      </c>
    </row>
    <row r="15" spans="1:12" ht="18" customHeight="1">
      <c r="A15" s="11" t="str">
        <f>IF(ข้อมูลบุคลากร!A9=0,"",ข้อมูลบุคลากร!A9)</f>
        <v/>
      </c>
      <c r="B15" s="99" t="str">
        <f>IF(ข้อมูลบุคลากร!B9=0,"",ข้อมูลบุคลากร!B9)</f>
        <v/>
      </c>
      <c r="C15" s="99"/>
      <c r="D15" s="99"/>
      <c r="E15" s="99"/>
      <c r="F15" s="99"/>
      <c r="G15" s="11"/>
      <c r="H15" s="11"/>
      <c r="I15" s="11"/>
      <c r="J15" s="14" t="str">
        <f t="shared" si="0"/>
        <v/>
      </c>
      <c r="K15" s="14" t="str">
        <f t="shared" si="1"/>
        <v/>
      </c>
      <c r="L15" s="15" t="str">
        <f t="shared" si="2"/>
        <v/>
      </c>
    </row>
    <row r="16" spans="1:12" ht="18" customHeight="1">
      <c r="A16" s="11" t="str">
        <f>IF(ข้อมูลบุคลากร!A10=0,"",ข้อมูลบุคลากร!A10)</f>
        <v/>
      </c>
      <c r="B16" s="99" t="str">
        <f>IF(ข้อมูลบุคลากร!B10=0,"",ข้อมูลบุคลากร!B10)</f>
        <v/>
      </c>
      <c r="C16" s="99"/>
      <c r="D16" s="99"/>
      <c r="E16" s="99"/>
      <c r="F16" s="99"/>
      <c r="G16" s="11"/>
      <c r="H16" s="11"/>
      <c r="I16" s="11"/>
      <c r="J16" s="14" t="str">
        <f t="shared" si="0"/>
        <v/>
      </c>
      <c r="K16" s="14" t="str">
        <f t="shared" si="1"/>
        <v/>
      </c>
      <c r="L16" s="15" t="str">
        <f t="shared" si="2"/>
        <v/>
      </c>
    </row>
    <row r="17" spans="1:12" ht="18" customHeight="1">
      <c r="A17" s="11" t="str">
        <f>IF(ข้อมูลบุคลากร!A11=0,"",ข้อมูลบุคลากร!A11)</f>
        <v/>
      </c>
      <c r="B17" s="99" t="str">
        <f>IF(ข้อมูลบุคลากร!B11=0,"",ข้อมูลบุคลากร!B11)</f>
        <v/>
      </c>
      <c r="C17" s="99"/>
      <c r="D17" s="99"/>
      <c r="E17" s="99"/>
      <c r="F17" s="99"/>
      <c r="G17" s="11"/>
      <c r="H17" s="11"/>
      <c r="I17" s="11"/>
      <c r="J17" s="14" t="str">
        <f t="shared" si="0"/>
        <v/>
      </c>
      <c r="K17" s="14" t="str">
        <f t="shared" si="1"/>
        <v/>
      </c>
      <c r="L17" s="15" t="str">
        <f t="shared" si="2"/>
        <v/>
      </c>
    </row>
    <row r="18" spans="1:12" ht="18" customHeight="1">
      <c r="A18" s="11" t="str">
        <f>IF(ข้อมูลบุคลากร!A12=0,"",ข้อมูลบุคลากร!A12)</f>
        <v/>
      </c>
      <c r="B18" s="99" t="str">
        <f>IF(ข้อมูลบุคลากร!B12=0,"",ข้อมูลบุคลากร!B12)</f>
        <v/>
      </c>
      <c r="C18" s="99"/>
      <c r="D18" s="99"/>
      <c r="E18" s="99"/>
      <c r="F18" s="99"/>
      <c r="G18" s="11"/>
      <c r="H18" s="11"/>
      <c r="I18" s="11"/>
      <c r="J18" s="14" t="str">
        <f t="shared" si="0"/>
        <v/>
      </c>
      <c r="K18" s="14" t="str">
        <f t="shared" si="1"/>
        <v/>
      </c>
      <c r="L18" s="15" t="str">
        <f t="shared" si="2"/>
        <v/>
      </c>
    </row>
    <row r="19" spans="1:12" ht="18" customHeight="1">
      <c r="A19" s="11" t="str">
        <f>IF(ข้อมูลบุคลากร!A13=0,"",ข้อมูลบุคลากร!A13)</f>
        <v/>
      </c>
      <c r="B19" s="99" t="str">
        <f>IF(ข้อมูลบุคลากร!B13=0,"",ข้อมูลบุคลากร!B13)</f>
        <v/>
      </c>
      <c r="C19" s="99"/>
      <c r="D19" s="99"/>
      <c r="E19" s="99"/>
      <c r="F19" s="99"/>
      <c r="G19" s="11"/>
      <c r="H19" s="11"/>
      <c r="I19" s="11"/>
      <c r="J19" s="14" t="str">
        <f t="shared" si="0"/>
        <v/>
      </c>
      <c r="K19" s="14" t="str">
        <f t="shared" si="1"/>
        <v/>
      </c>
      <c r="L19" s="15" t="str">
        <f t="shared" si="2"/>
        <v/>
      </c>
    </row>
    <row r="20" spans="1:12" ht="18" customHeight="1">
      <c r="A20" s="11" t="str">
        <f>IF(ข้อมูลบุคลากร!A14=0,"",ข้อมูลบุคลากร!A14)</f>
        <v/>
      </c>
      <c r="B20" s="99" t="str">
        <f>IF(ข้อมูลบุคลากร!B14=0,"",ข้อมูลบุคลากร!B14)</f>
        <v/>
      </c>
      <c r="C20" s="99"/>
      <c r="D20" s="99"/>
      <c r="E20" s="99"/>
      <c r="F20" s="99"/>
      <c r="G20" s="11"/>
      <c r="H20" s="11"/>
      <c r="I20" s="11"/>
      <c r="J20" s="14" t="str">
        <f t="shared" si="0"/>
        <v/>
      </c>
      <c r="K20" s="14" t="str">
        <f t="shared" si="1"/>
        <v/>
      </c>
      <c r="L20" s="15" t="str">
        <f t="shared" si="2"/>
        <v/>
      </c>
    </row>
    <row r="21" spans="1:12" ht="18" customHeight="1">
      <c r="A21" s="11" t="str">
        <f>IF(ข้อมูลบุคลากร!A15=0,"",ข้อมูลบุคลากร!A15)</f>
        <v/>
      </c>
      <c r="B21" s="99" t="str">
        <f>IF(ข้อมูลบุคลากร!B15=0,"",ข้อมูลบุคลากร!B15)</f>
        <v/>
      </c>
      <c r="C21" s="99"/>
      <c r="D21" s="99"/>
      <c r="E21" s="99"/>
      <c r="F21" s="99"/>
      <c r="G21" s="11"/>
      <c r="H21" s="11"/>
      <c r="I21" s="11"/>
      <c r="J21" s="14" t="str">
        <f t="shared" si="0"/>
        <v/>
      </c>
      <c r="K21" s="14" t="str">
        <f t="shared" si="1"/>
        <v/>
      </c>
      <c r="L21" s="15" t="str">
        <f t="shared" si="2"/>
        <v/>
      </c>
    </row>
    <row r="22" spans="1:12" s="6" customFormat="1" ht="18" customHeight="1">
      <c r="A22" s="11" t="str">
        <f>IF(ข้อมูลบุคลากร!A16=0,"",ข้อมูลบุคลากร!A16)</f>
        <v/>
      </c>
      <c r="B22" s="99" t="str">
        <f>IF(ข้อมูลบุคลากร!B16=0,"",ข้อมูลบุคลากร!B16)</f>
        <v/>
      </c>
      <c r="C22" s="99"/>
      <c r="D22" s="99"/>
      <c r="E22" s="99"/>
      <c r="F22" s="99"/>
      <c r="G22" s="11"/>
      <c r="H22" s="11"/>
      <c r="I22" s="11"/>
      <c r="J22" s="14" t="str">
        <f t="shared" si="0"/>
        <v/>
      </c>
      <c r="K22" s="14" t="str">
        <f t="shared" si="1"/>
        <v/>
      </c>
      <c r="L22" s="15" t="str">
        <f t="shared" si="2"/>
        <v/>
      </c>
    </row>
    <row r="23" spans="1:12" s="6" customFormat="1" ht="18" customHeight="1">
      <c r="A23" s="11" t="str">
        <f>IF(ข้อมูลบุคลากร!A17=0,"",ข้อมูลบุคลากร!A17)</f>
        <v/>
      </c>
      <c r="B23" s="99" t="str">
        <f>IF(ข้อมูลบุคลากร!B17=0,"",ข้อมูลบุคลากร!B17)</f>
        <v/>
      </c>
      <c r="C23" s="99"/>
      <c r="D23" s="99"/>
      <c r="E23" s="99"/>
      <c r="F23" s="99"/>
      <c r="G23" s="11"/>
      <c r="H23" s="11"/>
      <c r="I23" s="11"/>
      <c r="J23" s="14" t="str">
        <f t="shared" si="0"/>
        <v/>
      </c>
      <c r="K23" s="14" t="str">
        <f t="shared" si="1"/>
        <v/>
      </c>
      <c r="L23" s="15" t="str">
        <f t="shared" si="2"/>
        <v/>
      </c>
    </row>
    <row r="24" spans="1:12" s="6" customFormat="1" ht="18" customHeight="1">
      <c r="A24" s="11" t="str">
        <f>IF(ข้อมูลบุคลากร!A18=0,"",ข้อมูลบุคลากร!A18)</f>
        <v/>
      </c>
      <c r="B24" s="99" t="str">
        <f>IF(ข้อมูลบุคลากร!B18=0,"",ข้อมูลบุคลากร!B18)</f>
        <v/>
      </c>
      <c r="C24" s="99"/>
      <c r="D24" s="99"/>
      <c r="E24" s="99"/>
      <c r="F24" s="99"/>
      <c r="G24" s="11"/>
      <c r="H24" s="11"/>
      <c r="I24" s="11"/>
      <c r="J24" s="14" t="str">
        <f t="shared" si="0"/>
        <v/>
      </c>
      <c r="K24" s="14" t="str">
        <f t="shared" si="1"/>
        <v/>
      </c>
      <c r="L24" s="15" t="str">
        <f t="shared" si="2"/>
        <v/>
      </c>
    </row>
    <row r="25" spans="1:12" s="6" customFormat="1" ht="18" customHeight="1">
      <c r="A25" s="11" t="str">
        <f>IF(ข้อมูลบุคลากร!A19=0,"",ข้อมูลบุคลากร!A19)</f>
        <v/>
      </c>
      <c r="B25" s="99" t="str">
        <f>IF(ข้อมูลบุคลากร!B19=0,"",ข้อมูลบุคลากร!B19)</f>
        <v/>
      </c>
      <c r="C25" s="99"/>
      <c r="D25" s="99"/>
      <c r="E25" s="99"/>
      <c r="F25" s="99"/>
      <c r="G25" s="11"/>
      <c r="H25" s="11"/>
      <c r="I25" s="11"/>
      <c r="J25" s="14" t="str">
        <f t="shared" si="0"/>
        <v/>
      </c>
      <c r="K25" s="14" t="str">
        <f t="shared" si="1"/>
        <v/>
      </c>
      <c r="L25" s="15" t="str">
        <f t="shared" si="2"/>
        <v/>
      </c>
    </row>
    <row r="26" spans="1:12" s="6" customFormat="1" ht="18" customHeight="1">
      <c r="A26" s="11" t="str">
        <f>IF(ข้อมูลบุคลากร!A20=0,"",ข้อมูลบุคลากร!A20)</f>
        <v/>
      </c>
      <c r="B26" s="99" t="str">
        <f>IF(ข้อมูลบุคลากร!B20=0,"",ข้อมูลบุคลากร!B20)</f>
        <v/>
      </c>
      <c r="C26" s="99"/>
      <c r="D26" s="99"/>
      <c r="E26" s="99"/>
      <c r="F26" s="99"/>
      <c r="G26" s="11"/>
      <c r="H26" s="11"/>
      <c r="I26" s="11"/>
      <c r="J26" s="14" t="str">
        <f t="shared" si="0"/>
        <v/>
      </c>
      <c r="K26" s="14" t="str">
        <f t="shared" si="1"/>
        <v/>
      </c>
      <c r="L26" s="15" t="str">
        <f t="shared" si="2"/>
        <v/>
      </c>
    </row>
    <row r="27" spans="1:12" s="6" customFormat="1" ht="18" customHeight="1">
      <c r="A27" s="11" t="str">
        <f>IF(ข้อมูลบุคลากร!A21=0,"",ข้อมูลบุคลากร!A21)</f>
        <v/>
      </c>
      <c r="B27" s="99" t="str">
        <f>IF(ข้อมูลบุคลากร!B21=0,"",ข้อมูลบุคลากร!B21)</f>
        <v/>
      </c>
      <c r="C27" s="99"/>
      <c r="D27" s="99"/>
      <c r="E27" s="99"/>
      <c r="F27" s="99"/>
      <c r="G27" s="11"/>
      <c r="H27" s="11"/>
      <c r="I27" s="11"/>
      <c r="J27" s="14" t="str">
        <f t="shared" si="0"/>
        <v/>
      </c>
      <c r="K27" s="14" t="str">
        <f t="shared" si="1"/>
        <v/>
      </c>
      <c r="L27" s="15" t="str">
        <f t="shared" si="2"/>
        <v/>
      </c>
    </row>
    <row r="28" spans="1:12" s="6" customFormat="1" ht="18" customHeight="1">
      <c r="A28" s="11" t="str">
        <f>IF(ข้อมูลบุคลากร!A22=0,"",ข้อมูลบุคลากร!A22)</f>
        <v/>
      </c>
      <c r="B28" s="99" t="str">
        <f>IF(ข้อมูลบุคลากร!B22=0,"",ข้อมูลบุคลากร!B22)</f>
        <v/>
      </c>
      <c r="C28" s="99"/>
      <c r="D28" s="99"/>
      <c r="E28" s="99"/>
      <c r="F28" s="99"/>
      <c r="G28" s="11"/>
      <c r="H28" s="11"/>
      <c r="I28" s="11"/>
      <c r="J28" s="14" t="str">
        <f t="shared" si="0"/>
        <v/>
      </c>
      <c r="K28" s="14" t="str">
        <f t="shared" si="1"/>
        <v/>
      </c>
      <c r="L28" s="15" t="str">
        <f t="shared" si="2"/>
        <v/>
      </c>
    </row>
    <row r="29" spans="1:12" s="6" customFormat="1" ht="18" customHeight="1">
      <c r="A29" s="11" t="str">
        <f>IF(ข้อมูลบุคลากร!A23=0,"",ข้อมูลบุคลากร!A23)</f>
        <v/>
      </c>
      <c r="B29" s="99" t="str">
        <f>IF(ข้อมูลบุคลากร!B23=0,"",ข้อมูลบุคลากร!B23)</f>
        <v/>
      </c>
      <c r="C29" s="99"/>
      <c r="D29" s="99"/>
      <c r="E29" s="99"/>
      <c r="F29" s="99"/>
      <c r="G29" s="11"/>
      <c r="H29" s="11"/>
      <c r="I29" s="11"/>
      <c r="J29" s="14" t="str">
        <f t="shared" si="0"/>
        <v/>
      </c>
      <c r="K29" s="14" t="str">
        <f t="shared" si="1"/>
        <v/>
      </c>
      <c r="L29" s="15" t="str">
        <f t="shared" si="2"/>
        <v/>
      </c>
    </row>
    <row r="30" spans="1:12" s="6" customFormat="1" ht="18" customHeight="1">
      <c r="A30" s="11" t="str">
        <f>IF(ข้อมูลบุคลากร!A24=0,"",ข้อมูลบุคลากร!A24)</f>
        <v/>
      </c>
      <c r="B30" s="99" t="str">
        <f>IF(ข้อมูลบุคลากร!B24=0,"",ข้อมูลบุคลากร!B24)</f>
        <v/>
      </c>
      <c r="C30" s="99"/>
      <c r="D30" s="99"/>
      <c r="E30" s="99"/>
      <c r="F30" s="99"/>
      <c r="G30" s="11"/>
      <c r="H30" s="11"/>
      <c r="I30" s="11"/>
      <c r="J30" s="14" t="str">
        <f t="shared" si="0"/>
        <v/>
      </c>
      <c r="K30" s="14" t="str">
        <f t="shared" si="1"/>
        <v/>
      </c>
      <c r="L30" s="15" t="str">
        <f t="shared" si="2"/>
        <v/>
      </c>
    </row>
    <row r="31" spans="1:12" s="6" customFormat="1" ht="18" customHeight="1">
      <c r="A31" s="11" t="str">
        <f>IF(ข้อมูลบุคลากร!A25=0,"",ข้อมูลบุคลากร!A25)</f>
        <v/>
      </c>
      <c r="B31" s="99" t="str">
        <f>IF(ข้อมูลบุคลากร!B25=0,"",ข้อมูลบุคลากร!B25)</f>
        <v/>
      </c>
      <c r="C31" s="99"/>
      <c r="D31" s="99"/>
      <c r="E31" s="99"/>
      <c r="F31" s="99"/>
      <c r="G31" s="11"/>
      <c r="H31" s="11"/>
      <c r="I31" s="11"/>
      <c r="J31" s="14" t="str">
        <f t="shared" si="0"/>
        <v/>
      </c>
      <c r="K31" s="14" t="str">
        <f t="shared" si="1"/>
        <v/>
      </c>
      <c r="L31" s="15" t="str">
        <f t="shared" si="2"/>
        <v/>
      </c>
    </row>
    <row r="32" spans="1:12" s="6" customFormat="1" ht="18" customHeight="1">
      <c r="A32" s="11" t="str">
        <f>IF(ข้อมูลบุคลากร!A26=0,"",ข้อมูลบุคลากร!A26)</f>
        <v/>
      </c>
      <c r="B32" s="99" t="str">
        <f>IF(ข้อมูลบุคลากร!B26=0,"",ข้อมูลบุคลากร!B26)</f>
        <v/>
      </c>
      <c r="C32" s="99"/>
      <c r="D32" s="99"/>
      <c r="E32" s="99"/>
      <c r="F32" s="99"/>
      <c r="G32" s="11"/>
      <c r="H32" s="11"/>
      <c r="I32" s="11"/>
      <c r="J32" s="14" t="str">
        <f t="shared" si="0"/>
        <v/>
      </c>
      <c r="K32" s="14" t="str">
        <f t="shared" si="1"/>
        <v/>
      </c>
      <c r="L32" s="15" t="str">
        <f t="shared" si="2"/>
        <v/>
      </c>
    </row>
    <row r="33" spans="1:12" s="6" customFormat="1" ht="15.75" customHeight="1" thickBot="1">
      <c r="A33" s="11" t="str">
        <f>IF(ข้อมูลบุคลากร!A27=0,"",ข้อมูลบุคลากร!A27)</f>
        <v/>
      </c>
      <c r="B33" s="99" t="str">
        <f>IF(ข้อมูลบุคลากร!B27=0,"",ข้อมูลบุคลากร!B27)</f>
        <v/>
      </c>
      <c r="C33" s="99"/>
      <c r="D33" s="99"/>
      <c r="E33" s="99"/>
      <c r="F33" s="99"/>
      <c r="G33" s="11"/>
      <c r="H33" s="11"/>
      <c r="I33" s="11"/>
      <c r="J33" s="14" t="str">
        <f t="shared" si="0"/>
        <v/>
      </c>
      <c r="K33" s="14" t="str">
        <f t="shared" si="1"/>
        <v/>
      </c>
      <c r="L33" s="15" t="str">
        <f t="shared" si="2"/>
        <v/>
      </c>
    </row>
    <row r="34" spans="1:12" s="6" customFormat="1" ht="2.25" hidden="1" customHeight="1" thickBot="1">
      <c r="A34" s="11" t="e">
        <f>IF(ข้อมูลบุคลากร!#REF!=0,"",ข้อมูลบุคลากร!#REF!)</f>
        <v>#REF!</v>
      </c>
      <c r="B34" s="99" t="e">
        <f>IF(ข้อมูลบุคลากร!#REF!=0,"",ข้อมูลบุคลากร!#REF!)</f>
        <v>#REF!</v>
      </c>
      <c r="C34" s="99"/>
      <c r="D34" s="99"/>
      <c r="E34" s="99"/>
      <c r="F34" s="99"/>
      <c r="G34" s="11"/>
      <c r="H34" s="11"/>
      <c r="I34" s="11"/>
      <c r="J34" s="14" t="str">
        <f t="shared" si="0"/>
        <v/>
      </c>
      <c r="K34" s="14" t="str">
        <f t="shared" si="1"/>
        <v/>
      </c>
      <c r="L34" s="15" t="str">
        <f t="shared" si="2"/>
        <v/>
      </c>
    </row>
    <row r="35" spans="1:12" s="6" customFormat="1" ht="18" hidden="1" customHeight="1" thickBot="1">
      <c r="A35" s="11" t="e">
        <f>IF(ข้อมูลบุคลากร!#REF!=0,"",ข้อมูลบุคลากร!#REF!)</f>
        <v>#REF!</v>
      </c>
      <c r="B35" s="99" t="e">
        <f>IF(ข้อมูลบุคลากร!#REF!=0,"",ข้อมูลบุคลากร!#REF!)</f>
        <v>#REF!</v>
      </c>
      <c r="C35" s="99"/>
      <c r="D35" s="99"/>
      <c r="E35" s="99"/>
      <c r="F35" s="99"/>
      <c r="G35" s="11"/>
      <c r="H35" s="11"/>
      <c r="I35" s="11"/>
      <c r="J35" s="14" t="str">
        <f t="shared" si="0"/>
        <v/>
      </c>
      <c r="K35" s="14" t="str">
        <f t="shared" si="1"/>
        <v/>
      </c>
      <c r="L35" s="15" t="str">
        <f t="shared" si="2"/>
        <v/>
      </c>
    </row>
    <row r="36" spans="1:12" s="6" customFormat="1" ht="18" hidden="1" customHeight="1" thickBot="1">
      <c r="A36" s="11" t="e">
        <f>IF(ข้อมูลบุคลากร!#REF!=0,"",ข้อมูลบุคลากร!#REF!)</f>
        <v>#REF!</v>
      </c>
      <c r="B36" s="99" t="e">
        <f>IF(ข้อมูลบุคลากร!#REF!=0,"",ข้อมูลบุคลากร!#REF!)</f>
        <v>#REF!</v>
      </c>
      <c r="C36" s="99"/>
      <c r="D36" s="99"/>
      <c r="E36" s="99"/>
      <c r="F36" s="99"/>
      <c r="G36" s="11"/>
      <c r="H36" s="11"/>
      <c r="I36" s="11"/>
      <c r="J36" s="14" t="str">
        <f t="shared" si="0"/>
        <v/>
      </c>
      <c r="K36" s="14" t="str">
        <f t="shared" si="1"/>
        <v/>
      </c>
      <c r="L36" s="15" t="str">
        <f t="shared" si="2"/>
        <v/>
      </c>
    </row>
    <row r="37" spans="1:12" s="6" customFormat="1" ht="18" hidden="1" customHeight="1" thickBot="1">
      <c r="A37" s="11" t="e">
        <f>IF(ข้อมูลบุคลากร!#REF!=0,"",ข้อมูลบุคลากร!#REF!)</f>
        <v>#REF!</v>
      </c>
      <c r="B37" s="99" t="e">
        <f>IF(ข้อมูลบุคลากร!#REF!=0,"",ข้อมูลบุคลากร!#REF!)</f>
        <v>#REF!</v>
      </c>
      <c r="C37" s="99"/>
      <c r="D37" s="99"/>
      <c r="E37" s="99"/>
      <c r="F37" s="99"/>
      <c r="G37" s="11"/>
      <c r="H37" s="11"/>
      <c r="I37" s="11"/>
      <c r="J37" s="14" t="str">
        <f t="shared" si="0"/>
        <v/>
      </c>
      <c r="K37" s="14" t="str">
        <f t="shared" si="1"/>
        <v/>
      </c>
      <c r="L37" s="15" t="str">
        <f t="shared" si="2"/>
        <v/>
      </c>
    </row>
    <row r="38" spans="1:12" s="6" customFormat="1" ht="18" hidden="1" customHeight="1" thickBot="1">
      <c r="A38" s="11" t="e">
        <f>IF(ข้อมูลบุคลากร!#REF!=0,"",ข้อมูลบุคลากร!#REF!)</f>
        <v>#REF!</v>
      </c>
      <c r="B38" s="99" t="e">
        <f>IF(ข้อมูลบุคลากร!#REF!=0,"",ข้อมูลบุคลากร!#REF!)</f>
        <v>#REF!</v>
      </c>
      <c r="C38" s="99"/>
      <c r="D38" s="99"/>
      <c r="E38" s="99"/>
      <c r="F38" s="99"/>
      <c r="G38" s="11"/>
      <c r="H38" s="11"/>
      <c r="I38" s="11"/>
      <c r="J38" s="14" t="str">
        <f t="shared" si="0"/>
        <v/>
      </c>
      <c r="K38" s="14" t="str">
        <f t="shared" si="1"/>
        <v/>
      </c>
      <c r="L38" s="15" t="str">
        <f t="shared" si="2"/>
        <v/>
      </c>
    </row>
    <row r="39" spans="1:12" s="6" customFormat="1" ht="18" hidden="1" customHeight="1" thickBot="1">
      <c r="A39" s="11" t="e">
        <f>IF(ข้อมูลบุคลากร!#REF!=0,"",ข้อมูลบุคลากร!#REF!)</f>
        <v>#REF!</v>
      </c>
      <c r="B39" s="99" t="e">
        <f>IF(ข้อมูลบุคลากร!#REF!=0,"",ข้อมูลบุคลากร!#REF!)</f>
        <v>#REF!</v>
      </c>
      <c r="C39" s="99"/>
      <c r="D39" s="99"/>
      <c r="E39" s="99"/>
      <c r="F39" s="99"/>
      <c r="G39" s="11"/>
      <c r="H39" s="11"/>
      <c r="I39" s="11"/>
      <c r="J39" s="14" t="str">
        <f t="shared" si="0"/>
        <v/>
      </c>
      <c r="K39" s="14" t="str">
        <f t="shared" si="1"/>
        <v/>
      </c>
      <c r="L39" s="15" t="str">
        <f t="shared" si="2"/>
        <v/>
      </c>
    </row>
    <row r="40" spans="1:12" s="6" customFormat="1" ht="18" hidden="1" customHeight="1" thickBot="1">
      <c r="A40" s="11" t="e">
        <f>IF(ข้อมูลบุคลากร!#REF!=0,"",ข้อมูลบุคลากร!#REF!)</f>
        <v>#REF!</v>
      </c>
      <c r="B40" s="99" t="str">
        <f>IF(ข้อมูลบุคลากร!B25=0,"",ข้อมูลบุคลากร!B25)</f>
        <v/>
      </c>
      <c r="C40" s="99"/>
      <c r="D40" s="99"/>
      <c r="E40" s="99"/>
      <c r="F40" s="99"/>
      <c r="G40" s="11"/>
      <c r="H40" s="11"/>
      <c r="I40" s="11"/>
      <c r="J40" s="14" t="str">
        <f t="shared" si="0"/>
        <v/>
      </c>
      <c r="K40" s="14" t="str">
        <f t="shared" si="1"/>
        <v/>
      </c>
      <c r="L40" s="15" t="str">
        <f t="shared" si="2"/>
        <v/>
      </c>
    </row>
    <row r="41" spans="1:12" ht="18" customHeight="1">
      <c r="A41" s="17">
        <f>COUNT(A10:A40)</f>
        <v>0</v>
      </c>
      <c r="B41" s="109" t="s">
        <v>29</v>
      </c>
      <c r="C41" s="110"/>
      <c r="D41" s="110"/>
      <c r="E41" s="110"/>
      <c r="F41" s="110"/>
      <c r="G41" s="110"/>
      <c r="H41" s="110"/>
      <c r="I41" s="110"/>
      <c r="J41" s="115" t="e">
        <f>SUM(K10:K40)/A41</f>
        <v>#DIV/0!</v>
      </c>
      <c r="K41" s="115"/>
      <c r="L41" s="116"/>
    </row>
    <row r="42" spans="1:12" ht="18" customHeight="1" thickBot="1">
      <c r="A42" s="111" t="s">
        <v>31</v>
      </c>
      <c r="B42" s="112"/>
      <c r="C42" s="112"/>
      <c r="D42" s="112"/>
      <c r="E42" s="112"/>
      <c r="F42" s="112"/>
      <c r="G42" s="112"/>
      <c r="H42" s="113"/>
      <c r="I42" s="57" t="e">
        <f>J41/K$9*100</f>
        <v>#DIV/0!</v>
      </c>
      <c r="J42" s="41" t="s">
        <v>23</v>
      </c>
      <c r="K42" s="120" t="e">
        <f>IF(J41&lt;=2.49,"กำลังพัฒนา",IF(J41&lt;=2.99,"ปานกลาง",IF(J41&lt;=3.49,"ดี",IF(J41&lt;=3.99,"ดีเลิศ","ยอดเยี่ยม"))))</f>
        <v>#DIV/0!</v>
      </c>
      <c r="L42" s="121"/>
    </row>
    <row r="43" spans="1:12" ht="18" hidden="1" customHeight="1">
      <c r="A43" s="12">
        <v>1</v>
      </c>
      <c r="K43" s="13"/>
    </row>
    <row r="44" spans="1:12" ht="18" hidden="1" customHeight="1">
      <c r="A44" s="12">
        <v>2</v>
      </c>
    </row>
    <row r="45" spans="1:12" ht="18" hidden="1" customHeight="1">
      <c r="A45" s="12">
        <v>3</v>
      </c>
    </row>
    <row r="46" spans="1:12" ht="18" hidden="1" customHeight="1">
      <c r="A46" s="12">
        <v>4</v>
      </c>
    </row>
    <row r="47" spans="1:12" ht="18" hidden="1" customHeight="1">
      <c r="A47" s="12">
        <v>5</v>
      </c>
    </row>
  </sheetData>
  <mergeCells count="46">
    <mergeCell ref="B41:I41"/>
    <mergeCell ref="A42:H42"/>
    <mergeCell ref="J41:L41"/>
    <mergeCell ref="K42:L42"/>
    <mergeCell ref="B21:F21"/>
    <mergeCell ref="B22:F22"/>
    <mergeCell ref="B23:F23"/>
    <mergeCell ref="B30:F30"/>
    <mergeCell ref="B24:F24"/>
    <mergeCell ref="B40:F40"/>
    <mergeCell ref="B31:F31"/>
    <mergeCell ref="B32:F32"/>
    <mergeCell ref="B33:F33"/>
    <mergeCell ref="B34:F34"/>
    <mergeCell ref="B35:F35"/>
    <mergeCell ref="B28:F28"/>
    <mergeCell ref="B29:F29"/>
    <mergeCell ref="A1:L1"/>
    <mergeCell ref="L6:L8"/>
    <mergeCell ref="A6:A9"/>
    <mergeCell ref="B6:F9"/>
    <mergeCell ref="G6:G8"/>
    <mergeCell ref="J6:J8"/>
    <mergeCell ref="K6:K8"/>
    <mergeCell ref="A5:L5"/>
    <mergeCell ref="B19:F19"/>
    <mergeCell ref="B20:F20"/>
    <mergeCell ref="A3:L4"/>
    <mergeCell ref="H6:H8"/>
    <mergeCell ref="I6:I8"/>
    <mergeCell ref="B36:F36"/>
    <mergeCell ref="B37:F37"/>
    <mergeCell ref="B38:F38"/>
    <mergeCell ref="B39:F3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25:F25"/>
    <mergeCell ref="B26:F26"/>
    <mergeCell ref="B27:F27"/>
  </mergeCells>
  <dataValidations count="1">
    <dataValidation type="list" allowBlank="1" showInputMessage="1" showErrorMessage="1" sqref="G10:I40">
      <formula1>$A$43:$A$47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K47"/>
  <sheetViews>
    <sheetView view="pageBreakPreview" zoomScale="81" zoomScaleNormal="118" zoomScaleSheetLayoutView="81" workbookViewId="0">
      <selection activeCell="G6" sqref="G6:G8"/>
    </sheetView>
  </sheetViews>
  <sheetFormatPr defaultColWidth="7.28515625" defaultRowHeight="18" customHeight="1"/>
  <cols>
    <col min="1" max="1" width="5.140625" style="12" customWidth="1"/>
    <col min="2" max="4" width="4.42578125" style="12" customWidth="1"/>
    <col min="5" max="5" width="2.7109375" style="12" customWidth="1"/>
    <col min="6" max="6" width="4.85546875" style="12" hidden="1" customWidth="1"/>
    <col min="7" max="8" width="21.85546875" style="12" customWidth="1"/>
    <col min="9" max="11" width="8.28515625" style="12" customWidth="1"/>
    <col min="12" max="16384" width="7.28515625" style="12"/>
  </cols>
  <sheetData>
    <row r="1" spans="1:11" s="6" customFormat="1" ht="18" customHeight="1">
      <c r="A1" s="97" t="str">
        <f>ปก!A1</f>
        <v>โปรแกรมประเมินมาตรฐานการศึกษาขั้นพื้นฐานเพื่อการประกันคุณภาพภายใน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s="6" customFormat="1" ht="18" customHeight="1">
      <c r="A2" s="6" t="str">
        <f>""&amp;ปก!A16&amp;"  "&amp;ปก!B16</f>
        <v xml:space="preserve">มาตรฐานที่ 3 กระบวนการจัดการเรียนการสอนที่เน้นเด็กเป็นสำคัญ  </v>
      </c>
    </row>
    <row r="3" spans="1:11" s="6" customFormat="1" ht="18" customHeight="1">
      <c r="A3" s="98" t="str">
        <f>"     "&amp;ปก!A18</f>
        <v xml:space="preserve">     3.2 สร้างโอกาสให้เด็กได้รับประสบการณ์ตรง เล่นและปฏิบัติอย่างมีความสุข</v>
      </c>
      <c r="B3" s="98"/>
      <c r="C3" s="98"/>
      <c r="D3" s="98"/>
      <c r="E3" s="98"/>
      <c r="F3" s="98"/>
      <c r="G3" s="98"/>
      <c r="H3" s="98"/>
      <c r="I3" s="98"/>
      <c r="J3" s="98"/>
      <c r="K3" s="98"/>
    </row>
    <row r="4" spans="1:11" s="6" customFormat="1" ht="18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</row>
    <row r="5" spans="1:11" s="6" customFormat="1" ht="18" customHeight="1">
      <c r="A5" s="105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</row>
    <row r="6" spans="1:11" s="8" customFormat="1" ht="18" customHeight="1">
      <c r="A6" s="101" t="s">
        <v>10</v>
      </c>
      <c r="B6" s="104" t="s">
        <v>9</v>
      </c>
      <c r="C6" s="104"/>
      <c r="D6" s="104"/>
      <c r="E6" s="104"/>
      <c r="F6" s="104"/>
      <c r="G6" s="114" t="s">
        <v>63</v>
      </c>
      <c r="H6" s="124" t="s">
        <v>64</v>
      </c>
      <c r="I6" s="100" t="s">
        <v>25</v>
      </c>
      <c r="J6" s="102" t="s">
        <v>26</v>
      </c>
      <c r="K6" s="100" t="s">
        <v>27</v>
      </c>
    </row>
    <row r="7" spans="1:11" s="8" customFormat="1" ht="18" customHeight="1">
      <c r="A7" s="101"/>
      <c r="B7" s="104"/>
      <c r="C7" s="104"/>
      <c r="D7" s="104"/>
      <c r="E7" s="104"/>
      <c r="F7" s="104"/>
      <c r="G7" s="114"/>
      <c r="H7" s="124"/>
      <c r="I7" s="100"/>
      <c r="J7" s="102"/>
      <c r="K7" s="100"/>
    </row>
    <row r="8" spans="1:11" s="8" customFormat="1" ht="122.25" customHeight="1">
      <c r="A8" s="101"/>
      <c r="B8" s="104"/>
      <c r="C8" s="104"/>
      <c r="D8" s="104"/>
      <c r="E8" s="104"/>
      <c r="F8" s="104"/>
      <c r="G8" s="114"/>
      <c r="H8" s="124"/>
      <c r="I8" s="100"/>
      <c r="J8" s="102"/>
      <c r="K8" s="100"/>
    </row>
    <row r="9" spans="1:11" s="8" customFormat="1" ht="18" customHeight="1">
      <c r="A9" s="101"/>
      <c r="B9" s="104"/>
      <c r="C9" s="104"/>
      <c r="D9" s="104"/>
      <c r="E9" s="104"/>
      <c r="F9" s="104"/>
      <c r="G9" s="38">
        <v>5</v>
      </c>
      <c r="H9" s="38">
        <v>5</v>
      </c>
      <c r="I9" s="38">
        <v>5</v>
      </c>
      <c r="J9" s="38">
        <f>ปก!H18</f>
        <v>5</v>
      </c>
      <c r="K9" s="10" t="s">
        <v>28</v>
      </c>
    </row>
    <row r="10" spans="1:11" ht="18" customHeight="1">
      <c r="A10" s="11" t="str">
        <f>IF(ข้อมูลบุคลากร!A4=0,"",ข้อมูลบุคลากร!A4)</f>
        <v/>
      </c>
      <c r="B10" s="99" t="str">
        <f>IF(ข้อมูลบุคลากร!B4=0,"",ข้อมูลบุคลากร!B4)</f>
        <v/>
      </c>
      <c r="C10" s="99"/>
      <c r="D10" s="99"/>
      <c r="E10" s="99"/>
      <c r="F10" s="99"/>
      <c r="G10" s="11"/>
      <c r="H10" s="11"/>
      <c r="I10" s="14" t="str">
        <f t="shared" ref="I10:I40" si="0">IF(SUM(G10:H10)=0,"",AVERAGE(G10:H10))</f>
        <v/>
      </c>
      <c r="J10" s="14" t="str">
        <f t="shared" ref="J10:J40" si="1">IF(SUM(G10:H10)=0,"",I10/I$9*J$9)</f>
        <v/>
      </c>
      <c r="K10" s="15" t="str">
        <f>IF(SUM(G10:H10)=0,"",IF(J10&lt;(J$9/2),"ไม่ผ่าน","ผ่าน"))</f>
        <v/>
      </c>
    </row>
    <row r="11" spans="1:11" ht="18" customHeight="1">
      <c r="A11" s="11" t="str">
        <f>IF(ข้อมูลบุคลากร!A5=0,"",ข้อมูลบุคลากร!A5)</f>
        <v/>
      </c>
      <c r="B11" s="99" t="str">
        <f>IF(ข้อมูลบุคลากร!B5=0,"",ข้อมูลบุคลากร!B5)</f>
        <v/>
      </c>
      <c r="C11" s="99"/>
      <c r="D11" s="99"/>
      <c r="E11" s="99"/>
      <c r="F11" s="99"/>
      <c r="G11" s="11"/>
      <c r="H11" s="11"/>
      <c r="I11" s="14" t="str">
        <f t="shared" si="0"/>
        <v/>
      </c>
      <c r="J11" s="14" t="str">
        <f t="shared" si="1"/>
        <v/>
      </c>
      <c r="K11" s="15" t="str">
        <f t="shared" ref="K11:K40" si="2">IF(SUM(G11:H11)=0,"",IF(J11&lt;(J$9/2),"ไม่ผ่าน","ผ่าน"))</f>
        <v/>
      </c>
    </row>
    <row r="12" spans="1:11" ht="18" customHeight="1">
      <c r="A12" s="11" t="str">
        <f>IF(ข้อมูลบุคลากร!A6=0,"",ข้อมูลบุคลากร!A6)</f>
        <v/>
      </c>
      <c r="B12" s="99" t="str">
        <f>IF(ข้อมูลบุคลากร!B6=0,"",ข้อมูลบุคลากร!B6)</f>
        <v/>
      </c>
      <c r="C12" s="99"/>
      <c r="D12" s="99"/>
      <c r="E12" s="99"/>
      <c r="F12" s="99"/>
      <c r="G12" s="11"/>
      <c r="H12" s="11"/>
      <c r="I12" s="14" t="str">
        <f t="shared" si="0"/>
        <v/>
      </c>
      <c r="J12" s="14" t="str">
        <f t="shared" si="1"/>
        <v/>
      </c>
      <c r="K12" s="15" t="str">
        <f t="shared" si="2"/>
        <v/>
      </c>
    </row>
    <row r="13" spans="1:11" ht="18" customHeight="1">
      <c r="A13" s="11" t="str">
        <f>IF(ข้อมูลบุคลากร!A7=0,"",ข้อมูลบุคลากร!A7)</f>
        <v/>
      </c>
      <c r="B13" s="99" t="str">
        <f>IF(ข้อมูลบุคลากร!B7=0,"",ข้อมูลบุคลากร!B7)</f>
        <v/>
      </c>
      <c r="C13" s="99"/>
      <c r="D13" s="99"/>
      <c r="E13" s="99"/>
      <c r="F13" s="99"/>
      <c r="G13" s="11"/>
      <c r="H13" s="11"/>
      <c r="I13" s="14" t="str">
        <f t="shared" si="0"/>
        <v/>
      </c>
      <c r="J13" s="14" t="str">
        <f t="shared" si="1"/>
        <v/>
      </c>
      <c r="K13" s="15" t="str">
        <f t="shared" si="2"/>
        <v/>
      </c>
    </row>
    <row r="14" spans="1:11" ht="18" customHeight="1">
      <c r="A14" s="11" t="str">
        <f>IF(ข้อมูลบุคลากร!A8=0,"",ข้อมูลบุคลากร!A8)</f>
        <v/>
      </c>
      <c r="B14" s="99" t="str">
        <f>IF(ข้อมูลบุคลากร!B8=0,"",ข้อมูลบุคลากร!B8)</f>
        <v/>
      </c>
      <c r="C14" s="99"/>
      <c r="D14" s="99"/>
      <c r="E14" s="99"/>
      <c r="F14" s="99"/>
      <c r="G14" s="11"/>
      <c r="H14" s="11"/>
      <c r="I14" s="14" t="str">
        <f t="shared" si="0"/>
        <v/>
      </c>
      <c r="J14" s="14" t="str">
        <f t="shared" si="1"/>
        <v/>
      </c>
      <c r="K14" s="15" t="str">
        <f t="shared" si="2"/>
        <v/>
      </c>
    </row>
    <row r="15" spans="1:11" ht="18" customHeight="1">
      <c r="A15" s="11" t="str">
        <f>IF(ข้อมูลบุคลากร!A9=0,"",ข้อมูลบุคลากร!A9)</f>
        <v/>
      </c>
      <c r="B15" s="99" t="str">
        <f>IF(ข้อมูลบุคลากร!B9=0,"",ข้อมูลบุคลากร!B9)</f>
        <v/>
      </c>
      <c r="C15" s="99"/>
      <c r="D15" s="99"/>
      <c r="E15" s="99"/>
      <c r="F15" s="99"/>
      <c r="G15" s="11"/>
      <c r="H15" s="11"/>
      <c r="I15" s="14" t="str">
        <f t="shared" si="0"/>
        <v/>
      </c>
      <c r="J15" s="14" t="str">
        <f t="shared" si="1"/>
        <v/>
      </c>
      <c r="K15" s="15" t="str">
        <f t="shared" si="2"/>
        <v/>
      </c>
    </row>
    <row r="16" spans="1:11" ht="18" customHeight="1">
      <c r="A16" s="11" t="str">
        <f>IF(ข้อมูลบุคลากร!A10=0,"",ข้อมูลบุคลากร!A10)</f>
        <v/>
      </c>
      <c r="B16" s="99" t="str">
        <f>IF(ข้อมูลบุคลากร!B10=0,"",ข้อมูลบุคลากร!B10)</f>
        <v/>
      </c>
      <c r="C16" s="99"/>
      <c r="D16" s="99"/>
      <c r="E16" s="99"/>
      <c r="F16" s="99"/>
      <c r="G16" s="11"/>
      <c r="H16" s="11"/>
      <c r="I16" s="14" t="str">
        <f t="shared" si="0"/>
        <v/>
      </c>
      <c r="J16" s="14" t="str">
        <f t="shared" si="1"/>
        <v/>
      </c>
      <c r="K16" s="15" t="str">
        <f t="shared" si="2"/>
        <v/>
      </c>
    </row>
    <row r="17" spans="1:11" ht="18" customHeight="1">
      <c r="A17" s="11" t="str">
        <f>IF(ข้อมูลบุคลากร!A11=0,"",ข้อมูลบุคลากร!A11)</f>
        <v/>
      </c>
      <c r="B17" s="99" t="str">
        <f>IF(ข้อมูลบุคลากร!B11=0,"",ข้อมูลบุคลากร!B11)</f>
        <v/>
      </c>
      <c r="C17" s="99"/>
      <c r="D17" s="99"/>
      <c r="E17" s="99"/>
      <c r="F17" s="99"/>
      <c r="G17" s="11"/>
      <c r="H17" s="11"/>
      <c r="I17" s="14" t="str">
        <f t="shared" si="0"/>
        <v/>
      </c>
      <c r="J17" s="14" t="str">
        <f t="shared" si="1"/>
        <v/>
      </c>
      <c r="K17" s="15" t="str">
        <f t="shared" si="2"/>
        <v/>
      </c>
    </row>
    <row r="18" spans="1:11" ht="18" customHeight="1">
      <c r="A18" s="11" t="str">
        <f>IF(ข้อมูลบุคลากร!A12=0,"",ข้อมูลบุคลากร!A12)</f>
        <v/>
      </c>
      <c r="B18" s="99" t="str">
        <f>IF(ข้อมูลบุคลากร!B12=0,"",ข้อมูลบุคลากร!B12)</f>
        <v/>
      </c>
      <c r="C18" s="99"/>
      <c r="D18" s="99"/>
      <c r="E18" s="99"/>
      <c r="F18" s="99"/>
      <c r="G18" s="11"/>
      <c r="H18" s="11"/>
      <c r="I18" s="14" t="str">
        <f t="shared" si="0"/>
        <v/>
      </c>
      <c r="J18" s="14" t="str">
        <f t="shared" si="1"/>
        <v/>
      </c>
      <c r="K18" s="15" t="str">
        <f t="shared" si="2"/>
        <v/>
      </c>
    </row>
    <row r="19" spans="1:11" ht="18" customHeight="1">
      <c r="A19" s="11" t="str">
        <f>IF(ข้อมูลบุคลากร!A13=0,"",ข้อมูลบุคลากร!A13)</f>
        <v/>
      </c>
      <c r="B19" s="99" t="str">
        <f>IF(ข้อมูลบุคลากร!B13=0,"",ข้อมูลบุคลากร!B13)</f>
        <v/>
      </c>
      <c r="C19" s="99"/>
      <c r="D19" s="99"/>
      <c r="E19" s="99"/>
      <c r="F19" s="99"/>
      <c r="G19" s="11"/>
      <c r="H19" s="11"/>
      <c r="I19" s="14" t="str">
        <f t="shared" si="0"/>
        <v/>
      </c>
      <c r="J19" s="14" t="str">
        <f t="shared" si="1"/>
        <v/>
      </c>
      <c r="K19" s="15" t="str">
        <f t="shared" si="2"/>
        <v/>
      </c>
    </row>
    <row r="20" spans="1:11" ht="18" customHeight="1">
      <c r="A20" s="11" t="str">
        <f>IF(ข้อมูลบุคลากร!A14=0,"",ข้อมูลบุคลากร!A14)</f>
        <v/>
      </c>
      <c r="B20" s="99" t="str">
        <f>IF(ข้อมูลบุคลากร!B14=0,"",ข้อมูลบุคลากร!B14)</f>
        <v/>
      </c>
      <c r="C20" s="99"/>
      <c r="D20" s="99"/>
      <c r="E20" s="99"/>
      <c r="F20" s="99"/>
      <c r="G20" s="11"/>
      <c r="H20" s="11"/>
      <c r="I20" s="14" t="str">
        <f t="shared" si="0"/>
        <v/>
      </c>
      <c r="J20" s="14" t="str">
        <f t="shared" si="1"/>
        <v/>
      </c>
      <c r="K20" s="15" t="str">
        <f t="shared" si="2"/>
        <v/>
      </c>
    </row>
    <row r="21" spans="1:11" ht="18" customHeight="1">
      <c r="A21" s="11" t="str">
        <f>IF(ข้อมูลบุคลากร!A15=0,"",ข้อมูลบุคลากร!A15)</f>
        <v/>
      </c>
      <c r="B21" s="99" t="str">
        <f>IF(ข้อมูลบุคลากร!B15=0,"",ข้อมูลบุคลากร!B15)</f>
        <v/>
      </c>
      <c r="C21" s="99"/>
      <c r="D21" s="99"/>
      <c r="E21" s="99"/>
      <c r="F21" s="99"/>
      <c r="G21" s="11"/>
      <c r="H21" s="11"/>
      <c r="I21" s="14" t="str">
        <f t="shared" si="0"/>
        <v/>
      </c>
      <c r="J21" s="14" t="str">
        <f t="shared" si="1"/>
        <v/>
      </c>
      <c r="K21" s="15" t="str">
        <f t="shared" si="2"/>
        <v/>
      </c>
    </row>
    <row r="22" spans="1:11" s="6" customFormat="1" ht="18" customHeight="1">
      <c r="A22" s="11" t="str">
        <f>IF(ข้อมูลบุคลากร!A16=0,"",ข้อมูลบุคลากร!A16)</f>
        <v/>
      </c>
      <c r="B22" s="99" t="str">
        <f>IF(ข้อมูลบุคลากร!B16=0,"",ข้อมูลบุคลากร!B16)</f>
        <v/>
      </c>
      <c r="C22" s="99"/>
      <c r="D22" s="99"/>
      <c r="E22" s="99"/>
      <c r="F22" s="99"/>
      <c r="G22" s="11"/>
      <c r="H22" s="11"/>
      <c r="I22" s="14" t="str">
        <f t="shared" si="0"/>
        <v/>
      </c>
      <c r="J22" s="14" t="str">
        <f t="shared" si="1"/>
        <v/>
      </c>
      <c r="K22" s="15" t="str">
        <f t="shared" si="2"/>
        <v/>
      </c>
    </row>
    <row r="23" spans="1:11" s="6" customFormat="1" ht="18" customHeight="1">
      <c r="A23" s="11" t="str">
        <f>IF(ข้อมูลบุคลากร!A17=0,"",ข้อมูลบุคลากร!A17)</f>
        <v/>
      </c>
      <c r="B23" s="99" t="str">
        <f>IF(ข้อมูลบุคลากร!B17=0,"",ข้อมูลบุคลากร!B17)</f>
        <v/>
      </c>
      <c r="C23" s="99"/>
      <c r="D23" s="99"/>
      <c r="E23" s="99"/>
      <c r="F23" s="99"/>
      <c r="G23" s="11"/>
      <c r="H23" s="11"/>
      <c r="I23" s="14" t="str">
        <f t="shared" si="0"/>
        <v/>
      </c>
      <c r="J23" s="14" t="str">
        <f t="shared" si="1"/>
        <v/>
      </c>
      <c r="K23" s="15" t="str">
        <f t="shared" si="2"/>
        <v/>
      </c>
    </row>
    <row r="24" spans="1:11" s="6" customFormat="1" ht="18" customHeight="1">
      <c r="A24" s="11" t="str">
        <f>IF(ข้อมูลบุคลากร!A18=0,"",ข้อมูลบุคลากร!A18)</f>
        <v/>
      </c>
      <c r="B24" s="99" t="str">
        <f>IF(ข้อมูลบุคลากร!B18=0,"",ข้อมูลบุคลากร!B18)</f>
        <v/>
      </c>
      <c r="C24" s="99"/>
      <c r="D24" s="99"/>
      <c r="E24" s="99"/>
      <c r="F24" s="99"/>
      <c r="G24" s="11"/>
      <c r="H24" s="11"/>
      <c r="I24" s="14" t="str">
        <f t="shared" si="0"/>
        <v/>
      </c>
      <c r="J24" s="14" t="str">
        <f t="shared" si="1"/>
        <v/>
      </c>
      <c r="K24" s="15" t="str">
        <f t="shared" si="2"/>
        <v/>
      </c>
    </row>
    <row r="25" spans="1:11" s="6" customFormat="1" ht="18" customHeight="1">
      <c r="A25" s="11" t="str">
        <f>IF(ข้อมูลบุคลากร!A19=0,"",ข้อมูลบุคลากร!A19)</f>
        <v/>
      </c>
      <c r="B25" s="99" t="str">
        <f>IF(ข้อมูลบุคลากร!B19=0,"",ข้อมูลบุคลากร!B19)</f>
        <v/>
      </c>
      <c r="C25" s="99"/>
      <c r="D25" s="99"/>
      <c r="E25" s="99"/>
      <c r="F25" s="99"/>
      <c r="G25" s="11"/>
      <c r="H25" s="11"/>
      <c r="I25" s="14" t="str">
        <f t="shared" si="0"/>
        <v/>
      </c>
      <c r="J25" s="14" t="str">
        <f t="shared" si="1"/>
        <v/>
      </c>
      <c r="K25" s="15" t="str">
        <f t="shared" si="2"/>
        <v/>
      </c>
    </row>
    <row r="26" spans="1:11" s="6" customFormat="1" ht="18" customHeight="1">
      <c r="A26" s="11" t="str">
        <f>IF(ข้อมูลบุคลากร!A20=0,"",ข้อมูลบุคลากร!A20)</f>
        <v/>
      </c>
      <c r="B26" s="99" t="str">
        <f>IF(ข้อมูลบุคลากร!B20=0,"",ข้อมูลบุคลากร!B20)</f>
        <v/>
      </c>
      <c r="C26" s="99"/>
      <c r="D26" s="99"/>
      <c r="E26" s="99"/>
      <c r="F26" s="99"/>
      <c r="G26" s="11"/>
      <c r="H26" s="11"/>
      <c r="I26" s="14" t="str">
        <f t="shared" si="0"/>
        <v/>
      </c>
      <c r="J26" s="14" t="str">
        <f t="shared" si="1"/>
        <v/>
      </c>
      <c r="K26" s="15" t="str">
        <f t="shared" si="2"/>
        <v/>
      </c>
    </row>
    <row r="27" spans="1:11" s="6" customFormat="1" ht="18" customHeight="1">
      <c r="A27" s="11" t="str">
        <f>IF(ข้อมูลบุคลากร!A21=0,"",ข้อมูลบุคลากร!A21)</f>
        <v/>
      </c>
      <c r="B27" s="99" t="str">
        <f>IF(ข้อมูลบุคลากร!B21=0,"",ข้อมูลบุคลากร!B21)</f>
        <v/>
      </c>
      <c r="C27" s="99"/>
      <c r="D27" s="99"/>
      <c r="E27" s="99"/>
      <c r="F27" s="99"/>
      <c r="G27" s="11"/>
      <c r="H27" s="11"/>
      <c r="I27" s="14" t="str">
        <f t="shared" si="0"/>
        <v/>
      </c>
      <c r="J27" s="14" t="str">
        <f t="shared" si="1"/>
        <v/>
      </c>
      <c r="K27" s="15" t="str">
        <f t="shared" si="2"/>
        <v/>
      </c>
    </row>
    <row r="28" spans="1:11" s="6" customFormat="1" ht="18" customHeight="1">
      <c r="A28" s="11" t="str">
        <f>IF(ข้อมูลบุคลากร!A22=0,"",ข้อมูลบุคลากร!A22)</f>
        <v/>
      </c>
      <c r="B28" s="99" t="str">
        <f>IF(ข้อมูลบุคลากร!B22=0,"",ข้อมูลบุคลากร!B22)</f>
        <v/>
      </c>
      <c r="C28" s="99"/>
      <c r="D28" s="99"/>
      <c r="E28" s="99"/>
      <c r="F28" s="99"/>
      <c r="G28" s="11"/>
      <c r="H28" s="11"/>
      <c r="I28" s="14" t="str">
        <f t="shared" si="0"/>
        <v/>
      </c>
      <c r="J28" s="14" t="str">
        <f t="shared" si="1"/>
        <v/>
      </c>
      <c r="K28" s="15" t="str">
        <f t="shared" si="2"/>
        <v/>
      </c>
    </row>
    <row r="29" spans="1:11" s="6" customFormat="1" ht="18" customHeight="1">
      <c r="A29" s="11" t="str">
        <f>IF(ข้อมูลบุคลากร!A23=0,"",ข้อมูลบุคลากร!A23)</f>
        <v/>
      </c>
      <c r="B29" s="99" t="str">
        <f>IF(ข้อมูลบุคลากร!B23=0,"",ข้อมูลบุคลากร!B23)</f>
        <v/>
      </c>
      <c r="C29" s="99"/>
      <c r="D29" s="99"/>
      <c r="E29" s="99"/>
      <c r="F29" s="99"/>
      <c r="G29" s="11"/>
      <c r="H29" s="11"/>
      <c r="I29" s="14" t="str">
        <f t="shared" si="0"/>
        <v/>
      </c>
      <c r="J29" s="14" t="str">
        <f t="shared" si="1"/>
        <v/>
      </c>
      <c r="K29" s="15" t="str">
        <f t="shared" si="2"/>
        <v/>
      </c>
    </row>
    <row r="30" spans="1:11" s="6" customFormat="1" ht="18" customHeight="1">
      <c r="A30" s="11" t="str">
        <f>IF(ข้อมูลบุคลากร!A24=0,"",ข้อมูลบุคลากร!A24)</f>
        <v/>
      </c>
      <c r="B30" s="99" t="str">
        <f>IF(ข้อมูลบุคลากร!B24=0,"",ข้อมูลบุคลากร!B24)</f>
        <v/>
      </c>
      <c r="C30" s="99"/>
      <c r="D30" s="99"/>
      <c r="E30" s="99"/>
      <c r="F30" s="99"/>
      <c r="G30" s="11"/>
      <c r="H30" s="11"/>
      <c r="I30" s="14" t="str">
        <f t="shared" si="0"/>
        <v/>
      </c>
      <c r="J30" s="14" t="str">
        <f t="shared" si="1"/>
        <v/>
      </c>
      <c r="K30" s="15" t="str">
        <f t="shared" si="2"/>
        <v/>
      </c>
    </row>
    <row r="31" spans="1:11" s="6" customFormat="1" ht="18" customHeight="1">
      <c r="A31" s="11" t="str">
        <f>IF(ข้อมูลบุคลากร!A25=0,"",ข้อมูลบุคลากร!A25)</f>
        <v/>
      </c>
      <c r="B31" s="99" t="str">
        <f>IF(ข้อมูลบุคลากร!B25=0,"",ข้อมูลบุคลากร!B25)</f>
        <v/>
      </c>
      <c r="C31" s="99"/>
      <c r="D31" s="99"/>
      <c r="E31" s="99"/>
      <c r="F31" s="99"/>
      <c r="G31" s="11"/>
      <c r="H31" s="11"/>
      <c r="I31" s="14" t="str">
        <f t="shared" si="0"/>
        <v/>
      </c>
      <c r="J31" s="14" t="str">
        <f t="shared" si="1"/>
        <v/>
      </c>
      <c r="K31" s="15" t="str">
        <f t="shared" si="2"/>
        <v/>
      </c>
    </row>
    <row r="32" spans="1:11" s="6" customFormat="1" ht="18" customHeight="1">
      <c r="A32" s="11" t="str">
        <f>IF(ข้อมูลบุคลากร!A26=0,"",ข้อมูลบุคลากร!A26)</f>
        <v/>
      </c>
      <c r="B32" s="99" t="str">
        <f>IF(ข้อมูลบุคลากร!B26=0,"",ข้อมูลบุคลากร!B26)</f>
        <v/>
      </c>
      <c r="C32" s="99"/>
      <c r="D32" s="99"/>
      <c r="E32" s="99"/>
      <c r="F32" s="99"/>
      <c r="G32" s="11"/>
      <c r="H32" s="11"/>
      <c r="I32" s="14" t="str">
        <f t="shared" si="0"/>
        <v/>
      </c>
      <c r="J32" s="14" t="str">
        <f t="shared" si="1"/>
        <v/>
      </c>
      <c r="K32" s="15" t="str">
        <f t="shared" si="2"/>
        <v/>
      </c>
    </row>
    <row r="33" spans="1:11" s="6" customFormat="1" ht="12" customHeight="1" thickBot="1">
      <c r="A33" s="11" t="str">
        <f>IF(ข้อมูลบุคลากร!A27=0,"",ข้อมูลบุคลากร!A27)</f>
        <v/>
      </c>
      <c r="B33" s="99" t="str">
        <f>IF(ข้อมูลบุคลากร!B27=0,"",ข้อมูลบุคลากร!B27)</f>
        <v/>
      </c>
      <c r="C33" s="99"/>
      <c r="D33" s="99"/>
      <c r="E33" s="99"/>
      <c r="F33" s="99"/>
      <c r="G33" s="11"/>
      <c r="H33" s="11"/>
      <c r="I33" s="14" t="str">
        <f t="shared" si="0"/>
        <v/>
      </c>
      <c r="J33" s="14" t="str">
        <f t="shared" si="1"/>
        <v/>
      </c>
      <c r="K33" s="15" t="str">
        <f t="shared" si="2"/>
        <v/>
      </c>
    </row>
    <row r="34" spans="1:11" s="6" customFormat="1" ht="4.5" hidden="1" customHeight="1" thickBot="1">
      <c r="A34" s="11" t="e">
        <f>IF(ข้อมูลบุคลากร!#REF!=0,"",ข้อมูลบุคลากร!#REF!)</f>
        <v>#REF!</v>
      </c>
      <c r="B34" s="99" t="e">
        <f>IF(ข้อมูลบุคลากร!#REF!=0,"",ข้อมูลบุคลากร!#REF!)</f>
        <v>#REF!</v>
      </c>
      <c r="C34" s="99"/>
      <c r="D34" s="99"/>
      <c r="E34" s="99"/>
      <c r="F34" s="99"/>
      <c r="G34" s="11"/>
      <c r="H34" s="11"/>
      <c r="I34" s="14" t="str">
        <f t="shared" si="0"/>
        <v/>
      </c>
      <c r="J34" s="14" t="str">
        <f t="shared" si="1"/>
        <v/>
      </c>
      <c r="K34" s="15" t="str">
        <f t="shared" si="2"/>
        <v/>
      </c>
    </row>
    <row r="35" spans="1:11" s="6" customFormat="1" ht="18" hidden="1" customHeight="1" thickBot="1">
      <c r="A35" s="11" t="e">
        <f>IF(ข้อมูลบุคลากร!#REF!=0,"",ข้อมูลบุคลากร!#REF!)</f>
        <v>#REF!</v>
      </c>
      <c r="B35" s="99" t="e">
        <f>IF(ข้อมูลบุคลากร!#REF!=0,"",ข้อมูลบุคลากร!#REF!)</f>
        <v>#REF!</v>
      </c>
      <c r="C35" s="99"/>
      <c r="D35" s="99"/>
      <c r="E35" s="99"/>
      <c r="F35" s="99"/>
      <c r="G35" s="11"/>
      <c r="H35" s="11"/>
      <c r="I35" s="14" t="str">
        <f t="shared" si="0"/>
        <v/>
      </c>
      <c r="J35" s="14" t="str">
        <f t="shared" si="1"/>
        <v/>
      </c>
      <c r="K35" s="15" t="str">
        <f t="shared" si="2"/>
        <v/>
      </c>
    </row>
    <row r="36" spans="1:11" s="6" customFormat="1" ht="18" hidden="1" customHeight="1" thickBot="1">
      <c r="A36" s="11" t="e">
        <f>IF(ข้อมูลบุคลากร!#REF!=0,"",ข้อมูลบุคลากร!#REF!)</f>
        <v>#REF!</v>
      </c>
      <c r="B36" s="99" t="e">
        <f>IF(ข้อมูลบุคลากร!#REF!=0,"",ข้อมูลบุคลากร!#REF!)</f>
        <v>#REF!</v>
      </c>
      <c r="C36" s="99"/>
      <c r="D36" s="99"/>
      <c r="E36" s="99"/>
      <c r="F36" s="99"/>
      <c r="G36" s="11"/>
      <c r="H36" s="11"/>
      <c r="I36" s="14" t="str">
        <f t="shared" si="0"/>
        <v/>
      </c>
      <c r="J36" s="14" t="str">
        <f t="shared" si="1"/>
        <v/>
      </c>
      <c r="K36" s="15" t="str">
        <f t="shared" si="2"/>
        <v/>
      </c>
    </row>
    <row r="37" spans="1:11" s="6" customFormat="1" ht="18" hidden="1" customHeight="1" thickBot="1">
      <c r="A37" s="11" t="e">
        <f>IF(ข้อมูลบุคลากร!#REF!=0,"",ข้อมูลบุคลากร!#REF!)</f>
        <v>#REF!</v>
      </c>
      <c r="B37" s="99" t="e">
        <f>IF(ข้อมูลบุคลากร!#REF!=0,"",ข้อมูลบุคลากร!#REF!)</f>
        <v>#REF!</v>
      </c>
      <c r="C37" s="99"/>
      <c r="D37" s="99"/>
      <c r="E37" s="99"/>
      <c r="F37" s="99"/>
      <c r="G37" s="11"/>
      <c r="H37" s="11"/>
      <c r="I37" s="14" t="str">
        <f t="shared" si="0"/>
        <v/>
      </c>
      <c r="J37" s="14" t="str">
        <f t="shared" si="1"/>
        <v/>
      </c>
      <c r="K37" s="15" t="str">
        <f t="shared" si="2"/>
        <v/>
      </c>
    </row>
    <row r="38" spans="1:11" s="6" customFormat="1" ht="18" hidden="1" customHeight="1" thickBot="1">
      <c r="A38" s="11" t="e">
        <f>IF(ข้อมูลบุคลากร!#REF!=0,"",ข้อมูลบุคลากร!#REF!)</f>
        <v>#REF!</v>
      </c>
      <c r="B38" s="99" t="e">
        <f>IF(ข้อมูลบุคลากร!#REF!=0,"",ข้อมูลบุคลากร!#REF!)</f>
        <v>#REF!</v>
      </c>
      <c r="C38" s="99"/>
      <c r="D38" s="99"/>
      <c r="E38" s="99"/>
      <c r="F38" s="99"/>
      <c r="G38" s="11"/>
      <c r="H38" s="11"/>
      <c r="I38" s="14" t="str">
        <f t="shared" si="0"/>
        <v/>
      </c>
      <c r="J38" s="14" t="str">
        <f t="shared" si="1"/>
        <v/>
      </c>
      <c r="K38" s="15" t="str">
        <f t="shared" si="2"/>
        <v/>
      </c>
    </row>
    <row r="39" spans="1:11" s="6" customFormat="1" ht="18" hidden="1" customHeight="1" thickBot="1">
      <c r="A39" s="11" t="e">
        <f>IF(ข้อมูลบุคลากร!#REF!=0,"",ข้อมูลบุคลากร!#REF!)</f>
        <v>#REF!</v>
      </c>
      <c r="B39" s="99" t="e">
        <f>IF(ข้อมูลบุคลากร!#REF!=0,"",ข้อมูลบุคลากร!#REF!)</f>
        <v>#REF!</v>
      </c>
      <c r="C39" s="99"/>
      <c r="D39" s="99"/>
      <c r="E39" s="99"/>
      <c r="F39" s="99"/>
      <c r="G39" s="11"/>
      <c r="H39" s="11"/>
      <c r="I39" s="14" t="str">
        <f t="shared" si="0"/>
        <v/>
      </c>
      <c r="J39" s="14" t="str">
        <f t="shared" si="1"/>
        <v/>
      </c>
      <c r="K39" s="15" t="str">
        <f t="shared" si="2"/>
        <v/>
      </c>
    </row>
    <row r="40" spans="1:11" s="6" customFormat="1" ht="18" hidden="1" customHeight="1" thickBot="1">
      <c r="A40" s="11" t="e">
        <f>IF(ข้อมูลบุคลากร!#REF!=0,"",ข้อมูลบุคลากร!#REF!)</f>
        <v>#REF!</v>
      </c>
      <c r="B40" s="99" t="str">
        <f>IF(ข้อมูลบุคลากร!B25=0,"",ข้อมูลบุคลากร!B25)</f>
        <v/>
      </c>
      <c r="C40" s="99"/>
      <c r="D40" s="99"/>
      <c r="E40" s="99"/>
      <c r="F40" s="99"/>
      <c r="G40" s="11"/>
      <c r="H40" s="11"/>
      <c r="I40" s="14" t="str">
        <f t="shared" si="0"/>
        <v/>
      </c>
      <c r="J40" s="14" t="str">
        <f t="shared" si="1"/>
        <v/>
      </c>
      <c r="K40" s="15" t="str">
        <f t="shared" si="2"/>
        <v/>
      </c>
    </row>
    <row r="41" spans="1:11" ht="18" customHeight="1">
      <c r="A41" s="17">
        <f>COUNT(A10:A40)</f>
        <v>0</v>
      </c>
      <c r="B41" s="109" t="s">
        <v>29</v>
      </c>
      <c r="C41" s="110"/>
      <c r="D41" s="110"/>
      <c r="E41" s="110"/>
      <c r="F41" s="110"/>
      <c r="G41" s="110"/>
      <c r="H41" s="110"/>
      <c r="I41" s="115" t="e">
        <f>SUM(J10:J40)/A41</f>
        <v>#DIV/0!</v>
      </c>
      <c r="J41" s="115"/>
      <c r="K41" s="116"/>
    </row>
    <row r="42" spans="1:11" ht="18" customHeight="1" thickBot="1">
      <c r="A42" s="117" t="s">
        <v>31</v>
      </c>
      <c r="B42" s="118"/>
      <c r="C42" s="118"/>
      <c r="D42" s="118"/>
      <c r="E42" s="118"/>
      <c r="F42" s="118"/>
      <c r="G42" s="119"/>
      <c r="H42" s="40" t="e">
        <f>I41/J$9*100</f>
        <v>#DIV/0!</v>
      </c>
      <c r="I42" s="44" t="s">
        <v>23</v>
      </c>
      <c r="J42" s="120" t="e">
        <f>IF(I41&lt;=2.49,"กำลังพัฒนา",IF(I41&lt;=2.99,"ปานกลาง",IF(I41&lt;=3.49,"ดี",IF(I41&lt;=3.99,"ดีเลิศ","ยอดเยี่ยม"))))</f>
        <v>#DIV/0!</v>
      </c>
      <c r="K42" s="121"/>
    </row>
    <row r="43" spans="1:11" ht="18" hidden="1" customHeight="1">
      <c r="A43" s="12">
        <v>1</v>
      </c>
      <c r="J43" s="13"/>
    </row>
    <row r="44" spans="1:11" ht="18" hidden="1" customHeight="1">
      <c r="A44" s="12">
        <v>2</v>
      </c>
    </row>
    <row r="45" spans="1:11" ht="18" hidden="1" customHeight="1">
      <c r="A45" s="12">
        <v>3</v>
      </c>
    </row>
    <row r="46" spans="1:11" ht="18" hidden="1" customHeight="1">
      <c r="A46" s="12">
        <v>4</v>
      </c>
    </row>
    <row r="47" spans="1:11" ht="18" hidden="1" customHeight="1">
      <c r="A47" s="12">
        <v>5</v>
      </c>
    </row>
  </sheetData>
  <mergeCells count="45">
    <mergeCell ref="B31:F31"/>
    <mergeCell ref="B29:F29"/>
    <mergeCell ref="B30:F30"/>
    <mergeCell ref="B23:F23"/>
    <mergeCell ref="B24:F24"/>
    <mergeCell ref="B26:F26"/>
    <mergeCell ref="B27:F27"/>
    <mergeCell ref="B28:F28"/>
    <mergeCell ref="J6:J8"/>
    <mergeCell ref="K6:K8"/>
    <mergeCell ref="B10:F10"/>
    <mergeCell ref="A1:K1"/>
    <mergeCell ref="A3:K4"/>
    <mergeCell ref="A5:K5"/>
    <mergeCell ref="A6:A9"/>
    <mergeCell ref="B6:F9"/>
    <mergeCell ref="G6:G8"/>
    <mergeCell ref="H6:H8"/>
    <mergeCell ref="I6:I8"/>
    <mergeCell ref="B37:F37"/>
    <mergeCell ref="B38:F38"/>
    <mergeCell ref="B39:F39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2:F22"/>
    <mergeCell ref="B25:F25"/>
    <mergeCell ref="B20:F20"/>
    <mergeCell ref="B21:F21"/>
    <mergeCell ref="B32:F32"/>
    <mergeCell ref="B33:F33"/>
    <mergeCell ref="B34:F34"/>
    <mergeCell ref="B35:F35"/>
    <mergeCell ref="B36:F36"/>
    <mergeCell ref="B41:H41"/>
    <mergeCell ref="I41:K41"/>
    <mergeCell ref="A42:G42"/>
    <mergeCell ref="J42:K42"/>
    <mergeCell ref="B40:F40"/>
  </mergeCells>
  <dataValidations count="1">
    <dataValidation type="list" allowBlank="1" showInputMessage="1" showErrorMessage="1" sqref="G10:H40">
      <formula1>$A$43:$A$47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L47"/>
  <sheetViews>
    <sheetView view="pageBreakPreview" zoomScale="95" zoomScaleNormal="70" zoomScaleSheetLayoutView="95" workbookViewId="0">
      <selection activeCell="G10" sqref="G10:I15"/>
    </sheetView>
  </sheetViews>
  <sheetFormatPr defaultColWidth="7.28515625" defaultRowHeight="18" customHeight="1"/>
  <cols>
    <col min="1" max="1" width="5.140625" style="12" customWidth="1"/>
    <col min="2" max="5" width="4.42578125" style="12" customWidth="1"/>
    <col min="6" max="6" width="0.28515625" style="12" customWidth="1"/>
    <col min="7" max="9" width="12.7109375" style="12" customWidth="1"/>
    <col min="10" max="10" width="8.42578125" style="12" customWidth="1"/>
    <col min="11" max="12" width="10.140625" style="12" customWidth="1"/>
    <col min="13" max="16384" width="7.28515625" style="12"/>
  </cols>
  <sheetData>
    <row r="1" spans="1:12" s="6" customFormat="1" ht="18" customHeight="1">
      <c r="A1" s="97" t="str">
        <f>ปก!A1</f>
        <v>โปรแกรมประเมินมาตรฐานการศึกษาขั้นพื้นฐานเพื่อการประกันคุณภาพภายใน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s="6" customFormat="1" ht="18" customHeight="1">
      <c r="A2" s="6" t="str">
        <f>""&amp;ปก!A16&amp;"  "&amp;ปก!B16</f>
        <v xml:space="preserve">มาตรฐานที่ 3 กระบวนการจัดการเรียนการสอนที่เน้นเด็กเป็นสำคัญ  </v>
      </c>
    </row>
    <row r="3" spans="1:12" s="6" customFormat="1" ht="18" customHeight="1">
      <c r="A3" s="98" t="str">
        <f>"     "&amp;ปก!A19</f>
        <v xml:space="preserve">     3.3 จัดบรรยากาศที่เอื้อต่อการเรียนรู้ใช้สื่อและเทคโนโลยีที่เหมาะสมกับวัย
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1:12" s="6" customFormat="1" ht="18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2" s="6" customFormat="1" ht="18" customHeight="1">
      <c r="A5" s="105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</row>
    <row r="6" spans="1:12" s="8" customFormat="1" ht="18" customHeight="1">
      <c r="A6" s="101" t="s">
        <v>10</v>
      </c>
      <c r="B6" s="104" t="s">
        <v>9</v>
      </c>
      <c r="C6" s="104"/>
      <c r="D6" s="104"/>
      <c r="E6" s="104"/>
      <c r="F6" s="104"/>
      <c r="G6" s="114" t="s">
        <v>65</v>
      </c>
      <c r="H6" s="114" t="s">
        <v>66</v>
      </c>
      <c r="I6" s="114" t="s">
        <v>67</v>
      </c>
      <c r="J6" s="100" t="s">
        <v>25</v>
      </c>
      <c r="K6" s="102" t="s">
        <v>26</v>
      </c>
      <c r="L6" s="100" t="s">
        <v>27</v>
      </c>
    </row>
    <row r="7" spans="1:12" s="8" customFormat="1" ht="18" customHeight="1">
      <c r="A7" s="101"/>
      <c r="B7" s="104"/>
      <c r="C7" s="104"/>
      <c r="D7" s="104"/>
      <c r="E7" s="104"/>
      <c r="F7" s="104"/>
      <c r="G7" s="114"/>
      <c r="H7" s="114"/>
      <c r="I7" s="114"/>
      <c r="J7" s="100"/>
      <c r="K7" s="102"/>
      <c r="L7" s="100"/>
    </row>
    <row r="8" spans="1:12" s="8" customFormat="1" ht="175.5" customHeight="1">
      <c r="A8" s="101"/>
      <c r="B8" s="104"/>
      <c r="C8" s="104"/>
      <c r="D8" s="104"/>
      <c r="E8" s="104"/>
      <c r="F8" s="104"/>
      <c r="G8" s="114"/>
      <c r="H8" s="114"/>
      <c r="I8" s="114"/>
      <c r="J8" s="100"/>
      <c r="K8" s="102"/>
      <c r="L8" s="100"/>
    </row>
    <row r="9" spans="1:12" s="8" customFormat="1" ht="18" customHeight="1">
      <c r="A9" s="101"/>
      <c r="B9" s="104"/>
      <c r="C9" s="104"/>
      <c r="D9" s="104"/>
      <c r="E9" s="104"/>
      <c r="F9" s="104"/>
      <c r="G9" s="38">
        <v>5</v>
      </c>
      <c r="H9" s="52">
        <v>5</v>
      </c>
      <c r="I9" s="52">
        <v>5</v>
      </c>
      <c r="J9" s="38">
        <v>5</v>
      </c>
      <c r="K9" s="38">
        <f>ปก!H19</f>
        <v>5</v>
      </c>
      <c r="L9" s="10" t="s">
        <v>28</v>
      </c>
    </row>
    <row r="10" spans="1:12" ht="18" customHeight="1">
      <c r="A10" s="11" t="str">
        <f>IF(ข้อมูลบุคลากร!A4=0,"",ข้อมูลบุคลากร!A4)</f>
        <v/>
      </c>
      <c r="B10" s="99" t="str">
        <f>IF(ข้อมูลบุคลากร!B4=0,"",ข้อมูลบุคลากร!B4)</f>
        <v/>
      </c>
      <c r="C10" s="99"/>
      <c r="D10" s="99"/>
      <c r="E10" s="99"/>
      <c r="F10" s="99"/>
      <c r="G10" s="11"/>
      <c r="H10" s="11"/>
      <c r="I10" s="11"/>
      <c r="J10" s="14" t="str">
        <f>IF(SUM(G10:I10)=0,"",AVERAGE(G10:I10))</f>
        <v/>
      </c>
      <c r="K10" s="14" t="str">
        <f>IF(SUM(G10:I10)=0,"",J10/J$9*K$9)</f>
        <v/>
      </c>
      <c r="L10" s="15" t="str">
        <f>IF(SUM(G10:I10)=0,"",IF(K10&lt;(K$9/2),"ไม่ผ่าน","ผ่าน"))</f>
        <v/>
      </c>
    </row>
    <row r="11" spans="1:12" ht="18" customHeight="1">
      <c r="A11" s="11" t="str">
        <f>IF(ข้อมูลบุคลากร!A5=0,"",ข้อมูลบุคลากร!A5)</f>
        <v/>
      </c>
      <c r="B11" s="99" t="str">
        <f>IF(ข้อมูลบุคลากร!B5=0,"",ข้อมูลบุคลากร!B5)</f>
        <v/>
      </c>
      <c r="C11" s="99"/>
      <c r="D11" s="99"/>
      <c r="E11" s="99"/>
      <c r="F11" s="99"/>
      <c r="G11" s="11"/>
      <c r="H11" s="11"/>
      <c r="I11" s="11"/>
      <c r="J11" s="14" t="str">
        <f t="shared" ref="J11:J40" si="0">IF(SUM(G11:I11)=0,"",AVERAGE(G11:I11))</f>
        <v/>
      </c>
      <c r="K11" s="14" t="str">
        <f t="shared" ref="K11:K40" si="1">IF(SUM(G11:I11)=0,"",J11/J$9*K$9)</f>
        <v/>
      </c>
      <c r="L11" s="15" t="str">
        <f t="shared" ref="L11:L40" si="2">IF(SUM(G11:I11)=0,"",IF(K11&lt;(K$9/2),"ไม่ผ่าน","ผ่าน"))</f>
        <v/>
      </c>
    </row>
    <row r="12" spans="1:12" ht="18" customHeight="1">
      <c r="A12" s="11" t="str">
        <f>IF(ข้อมูลบุคลากร!A6=0,"",ข้อมูลบุคลากร!A6)</f>
        <v/>
      </c>
      <c r="B12" s="99" t="str">
        <f>IF(ข้อมูลบุคลากร!B6=0,"",ข้อมูลบุคลากร!B6)</f>
        <v/>
      </c>
      <c r="C12" s="99"/>
      <c r="D12" s="99"/>
      <c r="E12" s="99"/>
      <c r="F12" s="99"/>
      <c r="G12" s="11"/>
      <c r="H12" s="11"/>
      <c r="I12" s="11"/>
      <c r="J12" s="14" t="str">
        <f t="shared" si="0"/>
        <v/>
      </c>
      <c r="K12" s="14" t="str">
        <f t="shared" si="1"/>
        <v/>
      </c>
      <c r="L12" s="15" t="str">
        <f t="shared" si="2"/>
        <v/>
      </c>
    </row>
    <row r="13" spans="1:12" ht="18" customHeight="1">
      <c r="A13" s="11" t="str">
        <f>IF(ข้อมูลบุคลากร!A7=0,"",ข้อมูลบุคลากร!A7)</f>
        <v/>
      </c>
      <c r="B13" s="99" t="str">
        <f>IF(ข้อมูลบุคลากร!B7=0,"",ข้อมูลบุคลากร!B7)</f>
        <v/>
      </c>
      <c r="C13" s="99"/>
      <c r="D13" s="99"/>
      <c r="E13" s="99"/>
      <c r="F13" s="99"/>
      <c r="G13" s="11"/>
      <c r="H13" s="11"/>
      <c r="I13" s="11"/>
      <c r="J13" s="14" t="str">
        <f t="shared" si="0"/>
        <v/>
      </c>
      <c r="K13" s="14" t="str">
        <f t="shared" si="1"/>
        <v/>
      </c>
      <c r="L13" s="15" t="str">
        <f t="shared" si="2"/>
        <v/>
      </c>
    </row>
    <row r="14" spans="1:12" ht="18" customHeight="1">
      <c r="A14" s="11" t="str">
        <f>IF(ข้อมูลบุคลากร!A8=0,"",ข้อมูลบุคลากร!A8)</f>
        <v/>
      </c>
      <c r="B14" s="99" t="str">
        <f>IF(ข้อมูลบุคลากร!B8=0,"",ข้อมูลบุคลากร!B8)</f>
        <v/>
      </c>
      <c r="C14" s="99"/>
      <c r="D14" s="99"/>
      <c r="E14" s="99"/>
      <c r="F14" s="99"/>
      <c r="G14" s="11"/>
      <c r="H14" s="11"/>
      <c r="I14" s="11"/>
      <c r="J14" s="14" t="str">
        <f t="shared" si="0"/>
        <v/>
      </c>
      <c r="K14" s="14" t="str">
        <f t="shared" si="1"/>
        <v/>
      </c>
      <c r="L14" s="15" t="str">
        <f t="shared" si="2"/>
        <v/>
      </c>
    </row>
    <row r="15" spans="1:12" ht="18" customHeight="1">
      <c r="A15" s="11" t="str">
        <f>IF(ข้อมูลบุคลากร!A9=0,"",ข้อมูลบุคลากร!A9)</f>
        <v/>
      </c>
      <c r="B15" s="99" t="str">
        <f>IF(ข้อมูลบุคลากร!B9=0,"",ข้อมูลบุคลากร!B9)</f>
        <v/>
      </c>
      <c r="C15" s="99"/>
      <c r="D15" s="99"/>
      <c r="E15" s="99"/>
      <c r="F15" s="99"/>
      <c r="G15" s="11"/>
      <c r="H15" s="11"/>
      <c r="I15" s="11"/>
      <c r="J15" s="14" t="str">
        <f t="shared" si="0"/>
        <v/>
      </c>
      <c r="K15" s="14" t="str">
        <f t="shared" si="1"/>
        <v/>
      </c>
      <c r="L15" s="15" t="str">
        <f t="shared" si="2"/>
        <v/>
      </c>
    </row>
    <row r="16" spans="1:12" ht="18" customHeight="1">
      <c r="A16" s="11" t="str">
        <f>IF(ข้อมูลบุคลากร!A10=0,"",ข้อมูลบุคลากร!A10)</f>
        <v/>
      </c>
      <c r="B16" s="99" t="str">
        <f>IF(ข้อมูลบุคลากร!B10=0,"",ข้อมูลบุคลากร!B10)</f>
        <v/>
      </c>
      <c r="C16" s="99"/>
      <c r="D16" s="99"/>
      <c r="E16" s="99"/>
      <c r="F16" s="99"/>
      <c r="G16" s="11"/>
      <c r="H16" s="11"/>
      <c r="I16" s="11"/>
      <c r="J16" s="14" t="str">
        <f t="shared" si="0"/>
        <v/>
      </c>
      <c r="K16" s="14" t="str">
        <f t="shared" si="1"/>
        <v/>
      </c>
      <c r="L16" s="15" t="str">
        <f t="shared" si="2"/>
        <v/>
      </c>
    </row>
    <row r="17" spans="1:12" ht="18" customHeight="1">
      <c r="A17" s="11" t="str">
        <f>IF(ข้อมูลบุคลากร!A11=0,"",ข้อมูลบุคลากร!A11)</f>
        <v/>
      </c>
      <c r="B17" s="99" t="str">
        <f>IF(ข้อมูลบุคลากร!B11=0,"",ข้อมูลบุคลากร!B11)</f>
        <v/>
      </c>
      <c r="C17" s="99"/>
      <c r="D17" s="99"/>
      <c r="E17" s="99"/>
      <c r="F17" s="99"/>
      <c r="G17" s="11"/>
      <c r="H17" s="11"/>
      <c r="I17" s="11"/>
      <c r="J17" s="14" t="str">
        <f t="shared" si="0"/>
        <v/>
      </c>
      <c r="K17" s="14" t="str">
        <f t="shared" si="1"/>
        <v/>
      </c>
      <c r="L17" s="15" t="str">
        <f t="shared" si="2"/>
        <v/>
      </c>
    </row>
    <row r="18" spans="1:12" ht="18" customHeight="1">
      <c r="A18" s="11" t="str">
        <f>IF(ข้อมูลบุคลากร!A12=0,"",ข้อมูลบุคลากร!A12)</f>
        <v/>
      </c>
      <c r="B18" s="99" t="str">
        <f>IF(ข้อมูลบุคลากร!B12=0,"",ข้อมูลบุคลากร!B12)</f>
        <v/>
      </c>
      <c r="C18" s="99"/>
      <c r="D18" s="99"/>
      <c r="E18" s="99"/>
      <c r="F18" s="99"/>
      <c r="G18" s="11"/>
      <c r="H18" s="11"/>
      <c r="I18" s="11"/>
      <c r="J18" s="14" t="str">
        <f t="shared" si="0"/>
        <v/>
      </c>
      <c r="K18" s="14" t="str">
        <f t="shared" si="1"/>
        <v/>
      </c>
      <c r="L18" s="15" t="str">
        <f t="shared" si="2"/>
        <v/>
      </c>
    </row>
    <row r="19" spans="1:12" ht="18" customHeight="1">
      <c r="A19" s="11" t="str">
        <f>IF(ข้อมูลบุคลากร!A13=0,"",ข้อมูลบุคลากร!A13)</f>
        <v/>
      </c>
      <c r="B19" s="99" t="str">
        <f>IF(ข้อมูลบุคลากร!B13=0,"",ข้อมูลบุคลากร!B13)</f>
        <v/>
      </c>
      <c r="C19" s="99"/>
      <c r="D19" s="99"/>
      <c r="E19" s="99"/>
      <c r="F19" s="99"/>
      <c r="G19" s="11"/>
      <c r="H19" s="11"/>
      <c r="I19" s="11"/>
      <c r="J19" s="14" t="str">
        <f t="shared" si="0"/>
        <v/>
      </c>
      <c r="K19" s="14" t="str">
        <f t="shared" si="1"/>
        <v/>
      </c>
      <c r="L19" s="15" t="str">
        <f t="shared" si="2"/>
        <v/>
      </c>
    </row>
    <row r="20" spans="1:12" ht="18" customHeight="1">
      <c r="A20" s="11" t="str">
        <f>IF(ข้อมูลบุคลากร!A14=0,"",ข้อมูลบุคลากร!A14)</f>
        <v/>
      </c>
      <c r="B20" s="99" t="str">
        <f>IF(ข้อมูลบุคลากร!B14=0,"",ข้อมูลบุคลากร!B14)</f>
        <v/>
      </c>
      <c r="C20" s="99"/>
      <c r="D20" s="99"/>
      <c r="E20" s="99"/>
      <c r="F20" s="99"/>
      <c r="G20" s="11"/>
      <c r="H20" s="11"/>
      <c r="I20" s="11"/>
      <c r="J20" s="14" t="str">
        <f t="shared" si="0"/>
        <v/>
      </c>
      <c r="K20" s="14" t="str">
        <f t="shared" si="1"/>
        <v/>
      </c>
      <c r="L20" s="15" t="str">
        <f t="shared" si="2"/>
        <v/>
      </c>
    </row>
    <row r="21" spans="1:12" ht="18" customHeight="1">
      <c r="A21" s="11" t="str">
        <f>IF(ข้อมูลบุคลากร!A15=0,"",ข้อมูลบุคลากร!A15)</f>
        <v/>
      </c>
      <c r="B21" s="99" t="str">
        <f>IF(ข้อมูลบุคลากร!B15=0,"",ข้อมูลบุคลากร!B15)</f>
        <v/>
      </c>
      <c r="C21" s="99"/>
      <c r="D21" s="99"/>
      <c r="E21" s="99"/>
      <c r="F21" s="99"/>
      <c r="G21" s="11"/>
      <c r="H21" s="11"/>
      <c r="I21" s="11"/>
      <c r="J21" s="14" t="str">
        <f t="shared" si="0"/>
        <v/>
      </c>
      <c r="K21" s="14" t="str">
        <f t="shared" si="1"/>
        <v/>
      </c>
      <c r="L21" s="15" t="str">
        <f t="shared" si="2"/>
        <v/>
      </c>
    </row>
    <row r="22" spans="1:12" s="6" customFormat="1" ht="18" customHeight="1">
      <c r="A22" s="11" t="str">
        <f>IF(ข้อมูลบุคลากร!A16=0,"",ข้อมูลบุคลากร!A16)</f>
        <v/>
      </c>
      <c r="B22" s="99" t="str">
        <f>IF(ข้อมูลบุคลากร!B16=0,"",ข้อมูลบุคลากร!B16)</f>
        <v/>
      </c>
      <c r="C22" s="99"/>
      <c r="D22" s="99"/>
      <c r="E22" s="99"/>
      <c r="F22" s="99"/>
      <c r="G22" s="11"/>
      <c r="H22" s="11"/>
      <c r="I22" s="11"/>
      <c r="J22" s="14" t="str">
        <f t="shared" si="0"/>
        <v/>
      </c>
      <c r="K22" s="14" t="str">
        <f t="shared" si="1"/>
        <v/>
      </c>
      <c r="L22" s="15" t="str">
        <f t="shared" si="2"/>
        <v/>
      </c>
    </row>
    <row r="23" spans="1:12" s="6" customFormat="1" ht="18" customHeight="1">
      <c r="A23" s="11" t="str">
        <f>IF(ข้อมูลบุคลากร!A17=0,"",ข้อมูลบุคลากร!A17)</f>
        <v/>
      </c>
      <c r="B23" s="99" t="str">
        <f>IF(ข้อมูลบุคลากร!B17=0,"",ข้อมูลบุคลากร!B17)</f>
        <v/>
      </c>
      <c r="C23" s="99"/>
      <c r="D23" s="99"/>
      <c r="E23" s="99"/>
      <c r="F23" s="99"/>
      <c r="G23" s="11"/>
      <c r="H23" s="11"/>
      <c r="I23" s="11"/>
      <c r="J23" s="14" t="str">
        <f t="shared" si="0"/>
        <v/>
      </c>
      <c r="K23" s="14" t="str">
        <f t="shared" si="1"/>
        <v/>
      </c>
      <c r="L23" s="15" t="str">
        <f t="shared" si="2"/>
        <v/>
      </c>
    </row>
    <row r="24" spans="1:12" s="6" customFormat="1" ht="18" customHeight="1">
      <c r="A24" s="11" t="str">
        <f>IF(ข้อมูลบุคลากร!A18=0,"",ข้อมูลบุคลากร!A18)</f>
        <v/>
      </c>
      <c r="B24" s="99" t="str">
        <f>IF(ข้อมูลบุคลากร!B18=0,"",ข้อมูลบุคลากร!B18)</f>
        <v/>
      </c>
      <c r="C24" s="99"/>
      <c r="D24" s="99"/>
      <c r="E24" s="99"/>
      <c r="F24" s="99"/>
      <c r="G24" s="11"/>
      <c r="H24" s="11"/>
      <c r="I24" s="11"/>
      <c r="J24" s="14" t="str">
        <f t="shared" si="0"/>
        <v/>
      </c>
      <c r="K24" s="14" t="str">
        <f t="shared" si="1"/>
        <v/>
      </c>
      <c r="L24" s="15" t="str">
        <f t="shared" si="2"/>
        <v/>
      </c>
    </row>
    <row r="25" spans="1:12" s="6" customFormat="1" ht="18" customHeight="1">
      <c r="A25" s="11" t="str">
        <f>IF(ข้อมูลบุคลากร!A19=0,"",ข้อมูลบุคลากร!A19)</f>
        <v/>
      </c>
      <c r="B25" s="99" t="str">
        <f>IF(ข้อมูลบุคลากร!B19=0,"",ข้อมูลบุคลากร!B19)</f>
        <v/>
      </c>
      <c r="C25" s="99"/>
      <c r="D25" s="99"/>
      <c r="E25" s="99"/>
      <c r="F25" s="99"/>
      <c r="G25" s="11"/>
      <c r="H25" s="11"/>
      <c r="I25" s="11"/>
      <c r="J25" s="14" t="str">
        <f t="shared" si="0"/>
        <v/>
      </c>
      <c r="K25" s="14" t="str">
        <f t="shared" si="1"/>
        <v/>
      </c>
      <c r="L25" s="15" t="str">
        <f t="shared" si="2"/>
        <v/>
      </c>
    </row>
    <row r="26" spans="1:12" s="6" customFormat="1" ht="18" customHeight="1">
      <c r="A26" s="11" t="str">
        <f>IF(ข้อมูลบุคลากร!A20=0,"",ข้อมูลบุคลากร!A20)</f>
        <v/>
      </c>
      <c r="B26" s="99" t="str">
        <f>IF(ข้อมูลบุคลากร!B20=0,"",ข้อมูลบุคลากร!B20)</f>
        <v/>
      </c>
      <c r="C26" s="99"/>
      <c r="D26" s="99"/>
      <c r="E26" s="99"/>
      <c r="F26" s="99"/>
      <c r="G26" s="11"/>
      <c r="H26" s="11"/>
      <c r="I26" s="11"/>
      <c r="J26" s="14" t="str">
        <f t="shared" si="0"/>
        <v/>
      </c>
      <c r="K26" s="14" t="str">
        <f t="shared" si="1"/>
        <v/>
      </c>
      <c r="L26" s="15" t="str">
        <f t="shared" si="2"/>
        <v/>
      </c>
    </row>
    <row r="27" spans="1:12" s="6" customFormat="1" ht="18" customHeight="1">
      <c r="A27" s="11" t="str">
        <f>IF(ข้อมูลบุคลากร!A21=0,"",ข้อมูลบุคลากร!A21)</f>
        <v/>
      </c>
      <c r="B27" s="99" t="str">
        <f>IF(ข้อมูลบุคลากร!B21=0,"",ข้อมูลบุคลากร!B21)</f>
        <v/>
      </c>
      <c r="C27" s="99"/>
      <c r="D27" s="99"/>
      <c r="E27" s="99"/>
      <c r="F27" s="99"/>
      <c r="G27" s="11"/>
      <c r="H27" s="11"/>
      <c r="I27" s="11"/>
      <c r="J27" s="14" t="str">
        <f t="shared" si="0"/>
        <v/>
      </c>
      <c r="K27" s="14" t="str">
        <f t="shared" si="1"/>
        <v/>
      </c>
      <c r="L27" s="15" t="str">
        <f t="shared" si="2"/>
        <v/>
      </c>
    </row>
    <row r="28" spans="1:12" s="6" customFormat="1" ht="18" customHeight="1">
      <c r="A28" s="11" t="str">
        <f>IF(ข้อมูลบุคลากร!A22=0,"",ข้อมูลบุคลากร!A22)</f>
        <v/>
      </c>
      <c r="B28" s="99" t="str">
        <f>IF(ข้อมูลบุคลากร!B22=0,"",ข้อมูลบุคลากร!B22)</f>
        <v/>
      </c>
      <c r="C28" s="99"/>
      <c r="D28" s="99"/>
      <c r="E28" s="99"/>
      <c r="F28" s="99"/>
      <c r="G28" s="11"/>
      <c r="H28" s="11"/>
      <c r="I28" s="11"/>
      <c r="J28" s="14" t="str">
        <f t="shared" si="0"/>
        <v/>
      </c>
      <c r="K28" s="14" t="str">
        <f t="shared" si="1"/>
        <v/>
      </c>
      <c r="L28" s="15" t="str">
        <f t="shared" si="2"/>
        <v/>
      </c>
    </row>
    <row r="29" spans="1:12" s="6" customFormat="1" ht="18" customHeight="1">
      <c r="A29" s="11" t="str">
        <f>IF(ข้อมูลบุคลากร!A23=0,"",ข้อมูลบุคลากร!A23)</f>
        <v/>
      </c>
      <c r="B29" s="99" t="str">
        <f>IF(ข้อมูลบุคลากร!B23=0,"",ข้อมูลบุคลากร!B23)</f>
        <v/>
      </c>
      <c r="C29" s="99"/>
      <c r="D29" s="99"/>
      <c r="E29" s="99"/>
      <c r="F29" s="99"/>
      <c r="G29" s="11"/>
      <c r="H29" s="11"/>
      <c r="I29" s="11"/>
      <c r="J29" s="14" t="str">
        <f t="shared" si="0"/>
        <v/>
      </c>
      <c r="K29" s="14" t="str">
        <f t="shared" si="1"/>
        <v/>
      </c>
      <c r="L29" s="15" t="str">
        <f t="shared" si="2"/>
        <v/>
      </c>
    </row>
    <row r="30" spans="1:12" s="6" customFormat="1" ht="18" customHeight="1">
      <c r="A30" s="11" t="str">
        <f>IF(ข้อมูลบุคลากร!A24=0,"",ข้อมูลบุคลากร!A24)</f>
        <v/>
      </c>
      <c r="B30" s="99" t="str">
        <f>IF(ข้อมูลบุคลากร!B24=0,"",ข้อมูลบุคลากร!B24)</f>
        <v/>
      </c>
      <c r="C30" s="99"/>
      <c r="D30" s="99"/>
      <c r="E30" s="99"/>
      <c r="F30" s="99"/>
      <c r="G30" s="11"/>
      <c r="H30" s="11"/>
      <c r="I30" s="11"/>
      <c r="J30" s="14" t="str">
        <f t="shared" si="0"/>
        <v/>
      </c>
      <c r="K30" s="14" t="str">
        <f t="shared" si="1"/>
        <v/>
      </c>
      <c r="L30" s="15" t="str">
        <f t="shared" si="2"/>
        <v/>
      </c>
    </row>
    <row r="31" spans="1:12" s="6" customFormat="1" ht="18" customHeight="1">
      <c r="A31" s="11" t="str">
        <f>IF(ข้อมูลบุคลากร!A25=0,"",ข้อมูลบุคลากร!A25)</f>
        <v/>
      </c>
      <c r="B31" s="99" t="str">
        <f>IF(ข้อมูลบุคลากร!B25=0,"",ข้อมูลบุคลากร!B25)</f>
        <v/>
      </c>
      <c r="C31" s="99"/>
      <c r="D31" s="99"/>
      <c r="E31" s="99"/>
      <c r="F31" s="99"/>
      <c r="G31" s="11"/>
      <c r="H31" s="11"/>
      <c r="I31" s="11"/>
      <c r="J31" s="14" t="str">
        <f t="shared" si="0"/>
        <v/>
      </c>
      <c r="K31" s="14" t="str">
        <f t="shared" si="1"/>
        <v/>
      </c>
      <c r="L31" s="15" t="str">
        <f t="shared" si="2"/>
        <v/>
      </c>
    </row>
    <row r="32" spans="1:12" s="6" customFormat="1" ht="18" hidden="1" customHeight="1">
      <c r="A32" s="11" t="str">
        <f>IF(ข้อมูลบุคลากร!A26=0,"",ข้อมูลบุคลากร!A26)</f>
        <v/>
      </c>
      <c r="B32" s="99" t="str">
        <f>IF(ข้อมูลบุคลากร!B26=0,"",ข้อมูลบุคลากร!B26)</f>
        <v/>
      </c>
      <c r="C32" s="99"/>
      <c r="D32" s="99"/>
      <c r="E32" s="99"/>
      <c r="F32" s="99"/>
      <c r="G32" s="11"/>
      <c r="H32" s="11"/>
      <c r="I32" s="11"/>
      <c r="J32" s="14" t="str">
        <f t="shared" si="0"/>
        <v/>
      </c>
      <c r="K32" s="14" t="str">
        <f t="shared" si="1"/>
        <v/>
      </c>
      <c r="L32" s="15" t="str">
        <f t="shared" si="2"/>
        <v/>
      </c>
    </row>
    <row r="33" spans="1:12" s="6" customFormat="1" ht="18" hidden="1" customHeight="1">
      <c r="A33" s="11" t="str">
        <f>IF(ข้อมูลบุคลากร!A27=0,"",ข้อมูลบุคลากร!A27)</f>
        <v/>
      </c>
      <c r="B33" s="99" t="str">
        <f>IF(ข้อมูลบุคลากร!B27=0,"",ข้อมูลบุคลากร!B27)</f>
        <v/>
      </c>
      <c r="C33" s="99"/>
      <c r="D33" s="99"/>
      <c r="E33" s="99"/>
      <c r="F33" s="99"/>
      <c r="G33" s="11"/>
      <c r="H33" s="11"/>
      <c r="I33" s="11"/>
      <c r="J33" s="14" t="str">
        <f t="shared" si="0"/>
        <v/>
      </c>
      <c r="K33" s="14" t="str">
        <f t="shared" si="1"/>
        <v/>
      </c>
      <c r="L33" s="15" t="str">
        <f t="shared" si="2"/>
        <v/>
      </c>
    </row>
    <row r="34" spans="1:12" s="6" customFormat="1" ht="18" hidden="1" customHeight="1">
      <c r="A34" s="11" t="e">
        <f>IF(ข้อมูลบุคลากร!#REF!=0,"",ข้อมูลบุคลากร!#REF!)</f>
        <v>#REF!</v>
      </c>
      <c r="B34" s="99" t="e">
        <f>IF(ข้อมูลบุคลากร!#REF!=0,"",ข้อมูลบุคลากร!#REF!)</f>
        <v>#REF!</v>
      </c>
      <c r="C34" s="99"/>
      <c r="D34" s="99"/>
      <c r="E34" s="99"/>
      <c r="F34" s="99"/>
      <c r="G34" s="11"/>
      <c r="H34" s="11"/>
      <c r="I34" s="11"/>
      <c r="J34" s="14" t="str">
        <f t="shared" si="0"/>
        <v/>
      </c>
      <c r="K34" s="14" t="str">
        <f t="shared" si="1"/>
        <v/>
      </c>
      <c r="L34" s="15" t="str">
        <f t="shared" si="2"/>
        <v/>
      </c>
    </row>
    <row r="35" spans="1:12" s="6" customFormat="1" ht="18" hidden="1" customHeight="1">
      <c r="A35" s="11" t="e">
        <f>IF(ข้อมูลบุคลากร!#REF!=0,"",ข้อมูลบุคลากร!#REF!)</f>
        <v>#REF!</v>
      </c>
      <c r="B35" s="99" t="e">
        <f>IF(ข้อมูลบุคลากร!#REF!=0,"",ข้อมูลบุคลากร!#REF!)</f>
        <v>#REF!</v>
      </c>
      <c r="C35" s="99"/>
      <c r="D35" s="99"/>
      <c r="E35" s="99"/>
      <c r="F35" s="99"/>
      <c r="G35" s="11"/>
      <c r="H35" s="11"/>
      <c r="I35" s="11"/>
      <c r="J35" s="14" t="str">
        <f t="shared" si="0"/>
        <v/>
      </c>
      <c r="K35" s="14" t="str">
        <f t="shared" si="1"/>
        <v/>
      </c>
      <c r="L35" s="15" t="str">
        <f t="shared" si="2"/>
        <v/>
      </c>
    </row>
    <row r="36" spans="1:12" s="6" customFormat="1" ht="18" hidden="1" customHeight="1">
      <c r="A36" s="11" t="e">
        <f>IF(ข้อมูลบุคลากร!#REF!=0,"",ข้อมูลบุคลากร!#REF!)</f>
        <v>#REF!</v>
      </c>
      <c r="B36" s="99" t="e">
        <f>IF(ข้อมูลบุคลากร!#REF!=0,"",ข้อมูลบุคลากร!#REF!)</f>
        <v>#REF!</v>
      </c>
      <c r="C36" s="99"/>
      <c r="D36" s="99"/>
      <c r="E36" s="99"/>
      <c r="F36" s="99"/>
      <c r="G36" s="11"/>
      <c r="H36" s="11"/>
      <c r="I36" s="11"/>
      <c r="J36" s="14" t="str">
        <f t="shared" si="0"/>
        <v/>
      </c>
      <c r="K36" s="14" t="str">
        <f t="shared" si="1"/>
        <v/>
      </c>
      <c r="L36" s="15" t="str">
        <f t="shared" si="2"/>
        <v/>
      </c>
    </row>
    <row r="37" spans="1:12" s="6" customFormat="1" ht="18" hidden="1" customHeight="1">
      <c r="A37" s="11" t="e">
        <f>IF(ข้อมูลบุคลากร!#REF!=0,"",ข้อมูลบุคลากร!#REF!)</f>
        <v>#REF!</v>
      </c>
      <c r="B37" s="99" t="e">
        <f>IF(ข้อมูลบุคลากร!#REF!=0,"",ข้อมูลบุคลากร!#REF!)</f>
        <v>#REF!</v>
      </c>
      <c r="C37" s="99"/>
      <c r="D37" s="99"/>
      <c r="E37" s="99"/>
      <c r="F37" s="99"/>
      <c r="G37" s="11"/>
      <c r="H37" s="11"/>
      <c r="I37" s="11"/>
      <c r="J37" s="14" t="str">
        <f t="shared" si="0"/>
        <v/>
      </c>
      <c r="K37" s="14" t="str">
        <f t="shared" si="1"/>
        <v/>
      </c>
      <c r="L37" s="15" t="str">
        <f t="shared" si="2"/>
        <v/>
      </c>
    </row>
    <row r="38" spans="1:12" s="6" customFormat="1" ht="18" hidden="1" customHeight="1">
      <c r="A38" s="11" t="e">
        <f>IF(ข้อมูลบุคลากร!#REF!=0,"",ข้อมูลบุคลากร!#REF!)</f>
        <v>#REF!</v>
      </c>
      <c r="B38" s="99" t="e">
        <f>IF(ข้อมูลบุคลากร!#REF!=0,"",ข้อมูลบุคลากร!#REF!)</f>
        <v>#REF!</v>
      </c>
      <c r="C38" s="99"/>
      <c r="D38" s="99"/>
      <c r="E38" s="99"/>
      <c r="F38" s="99"/>
      <c r="G38" s="11"/>
      <c r="H38" s="11"/>
      <c r="I38" s="11"/>
      <c r="J38" s="14" t="str">
        <f t="shared" si="0"/>
        <v/>
      </c>
      <c r="K38" s="14" t="str">
        <f t="shared" si="1"/>
        <v/>
      </c>
      <c r="L38" s="15" t="str">
        <f t="shared" si="2"/>
        <v/>
      </c>
    </row>
    <row r="39" spans="1:12" s="6" customFormat="1" ht="18" hidden="1" customHeight="1">
      <c r="A39" s="11" t="e">
        <f>IF(ข้อมูลบุคลากร!#REF!=0,"",ข้อมูลบุคลากร!#REF!)</f>
        <v>#REF!</v>
      </c>
      <c r="B39" s="99" t="e">
        <f>IF(ข้อมูลบุคลากร!#REF!=0,"",ข้อมูลบุคลากร!#REF!)</f>
        <v>#REF!</v>
      </c>
      <c r="C39" s="99"/>
      <c r="D39" s="99"/>
      <c r="E39" s="99"/>
      <c r="F39" s="99"/>
      <c r="G39" s="11"/>
      <c r="H39" s="11"/>
      <c r="I39" s="11"/>
      <c r="J39" s="14" t="str">
        <f t="shared" si="0"/>
        <v/>
      </c>
      <c r="K39" s="14" t="str">
        <f t="shared" si="1"/>
        <v/>
      </c>
      <c r="L39" s="15" t="str">
        <f t="shared" si="2"/>
        <v/>
      </c>
    </row>
    <row r="40" spans="1:12" s="6" customFormat="1" ht="18" hidden="1" customHeight="1">
      <c r="A40" s="16" t="e">
        <f>IF(ข้อมูลบุคลากร!#REF!=0,"",ข้อมูลบุคลากร!#REF!)</f>
        <v>#REF!</v>
      </c>
      <c r="B40" s="150" t="str">
        <f>IF(ข้อมูลบุคลากร!B25=0,"",ข้อมูลบุคลากร!B25)</f>
        <v/>
      </c>
      <c r="C40" s="150"/>
      <c r="D40" s="150"/>
      <c r="E40" s="150"/>
      <c r="F40" s="150"/>
      <c r="G40" s="16"/>
      <c r="H40" s="16"/>
      <c r="I40" s="16"/>
      <c r="J40" s="14" t="str">
        <f t="shared" si="0"/>
        <v/>
      </c>
      <c r="K40" s="14" t="str">
        <f t="shared" si="1"/>
        <v/>
      </c>
      <c r="L40" s="15" t="str">
        <f t="shared" si="2"/>
        <v/>
      </c>
    </row>
    <row r="41" spans="1:12" ht="18" customHeight="1">
      <c r="A41" s="58">
        <f>COUNT(A10:A40)</f>
        <v>0</v>
      </c>
      <c r="B41" s="154" t="s">
        <v>29</v>
      </c>
      <c r="C41" s="154"/>
      <c r="D41" s="154"/>
      <c r="E41" s="154"/>
      <c r="F41" s="154"/>
      <c r="G41" s="154"/>
      <c r="H41" s="154"/>
      <c r="I41" s="154"/>
      <c r="J41" s="149" t="e">
        <f>SUM(K10:K40)/A41</f>
        <v>#DIV/0!</v>
      </c>
      <c r="K41" s="149"/>
      <c r="L41" s="149"/>
    </row>
    <row r="42" spans="1:12" ht="18" customHeight="1">
      <c r="A42" s="153" t="s">
        <v>31</v>
      </c>
      <c r="B42" s="153"/>
      <c r="C42" s="153"/>
      <c r="D42" s="153"/>
      <c r="E42" s="153"/>
      <c r="F42" s="153"/>
      <c r="G42" s="153"/>
      <c r="H42" s="153"/>
      <c r="I42" s="59" t="e">
        <f>J41/K$9*100</f>
        <v>#DIV/0!</v>
      </c>
      <c r="J42" s="54" t="s">
        <v>23</v>
      </c>
      <c r="K42" s="151" t="e">
        <f>IF(J41&lt;=2.49,"กำลังพัฒนา",IF(J41&lt;=2.99,"ปานกลาง",IF(J41&lt;=3.49,"ดี",IF(J41&lt;=3.99,"ดีเลิศ","ยอดเยี่ยม"))))</f>
        <v>#DIV/0!</v>
      </c>
      <c r="L42" s="152"/>
    </row>
    <row r="43" spans="1:12" ht="18" hidden="1" customHeight="1">
      <c r="A43" s="12">
        <v>1</v>
      </c>
      <c r="K43" s="13"/>
    </row>
    <row r="44" spans="1:12" ht="18" hidden="1" customHeight="1">
      <c r="A44" s="12">
        <v>2</v>
      </c>
    </row>
    <row r="45" spans="1:12" ht="18" hidden="1" customHeight="1">
      <c r="A45" s="12">
        <v>3</v>
      </c>
    </row>
    <row r="46" spans="1:12" ht="18" hidden="1" customHeight="1">
      <c r="A46" s="12">
        <v>4</v>
      </c>
    </row>
    <row r="47" spans="1:12" ht="18" hidden="1" customHeight="1">
      <c r="A47" s="12">
        <v>5</v>
      </c>
    </row>
  </sheetData>
  <mergeCells count="46">
    <mergeCell ref="K42:L42"/>
    <mergeCell ref="H6:H8"/>
    <mergeCell ref="I6:I8"/>
    <mergeCell ref="A42:H42"/>
    <mergeCell ref="B41:I41"/>
    <mergeCell ref="B11:F11"/>
    <mergeCell ref="B12:F12"/>
    <mergeCell ref="B13:F13"/>
    <mergeCell ref="B39:F39"/>
    <mergeCell ref="B37:F37"/>
    <mergeCell ref="B38:F38"/>
    <mergeCell ref="B36:F36"/>
    <mergeCell ref="B26:F26"/>
    <mergeCell ref="B27:F27"/>
    <mergeCell ref="B28:F28"/>
    <mergeCell ref="B29:F29"/>
    <mergeCell ref="B31:F31"/>
    <mergeCell ref="B32:F32"/>
    <mergeCell ref="B14:F14"/>
    <mergeCell ref="B15:F15"/>
    <mergeCell ref="B16:F16"/>
    <mergeCell ref="B20:F20"/>
    <mergeCell ref="B17:F17"/>
    <mergeCell ref="B18:F18"/>
    <mergeCell ref="B19:F19"/>
    <mergeCell ref="B25:F25"/>
    <mergeCell ref="B21:F21"/>
    <mergeCell ref="B22:F22"/>
    <mergeCell ref="B23:F23"/>
    <mergeCell ref="B30:F30"/>
    <mergeCell ref="B10:F10"/>
    <mergeCell ref="J41:L41"/>
    <mergeCell ref="A1:L1"/>
    <mergeCell ref="A3:L4"/>
    <mergeCell ref="A5:L5"/>
    <mergeCell ref="A6:A9"/>
    <mergeCell ref="B6:F9"/>
    <mergeCell ref="G6:G8"/>
    <mergeCell ref="J6:J8"/>
    <mergeCell ref="K6:K8"/>
    <mergeCell ref="L6:L8"/>
    <mergeCell ref="B40:F40"/>
    <mergeCell ref="B33:F33"/>
    <mergeCell ref="B34:F34"/>
    <mergeCell ref="B35:F35"/>
    <mergeCell ref="B24:F24"/>
  </mergeCells>
  <dataValidations count="1">
    <dataValidation type="list" allowBlank="1" showInputMessage="1" showErrorMessage="1" sqref="G10:I40">
      <formula1>$A$43:$A$47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429496729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L47"/>
  <sheetViews>
    <sheetView view="pageBreakPreview" zoomScale="99" zoomScaleNormal="60" zoomScaleSheetLayoutView="99" workbookViewId="0">
      <selection activeCell="G51" sqref="G51"/>
    </sheetView>
  </sheetViews>
  <sheetFormatPr defaultColWidth="7.28515625" defaultRowHeight="18" customHeight="1"/>
  <cols>
    <col min="1" max="1" width="3.85546875" style="12" customWidth="1"/>
    <col min="2" max="4" width="4.42578125" style="12" customWidth="1"/>
    <col min="5" max="5" width="4.28515625" style="12" customWidth="1"/>
    <col min="6" max="6" width="4.85546875" style="12" hidden="1" customWidth="1"/>
    <col min="7" max="9" width="13.42578125" style="12" customWidth="1"/>
    <col min="10" max="12" width="9.5703125" style="12" customWidth="1"/>
    <col min="13" max="16384" width="7.28515625" style="12"/>
  </cols>
  <sheetData>
    <row r="1" spans="1:12" s="6" customFormat="1" ht="18" customHeight="1">
      <c r="A1" s="97" t="str">
        <f>ปก!A1</f>
        <v>โปรแกรมประเมินมาตรฐานการศึกษาขั้นพื้นฐานเพื่อการประกันคุณภาพภายใน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s="6" customFormat="1" ht="18" customHeight="1">
      <c r="A2" s="6" t="str">
        <f>""&amp;ปก!A16&amp;"  "&amp;ปก!B16</f>
        <v xml:space="preserve">มาตรฐานที่ 3 กระบวนการจัดการเรียนการสอนที่เน้นเด็กเป็นสำคัญ  </v>
      </c>
    </row>
    <row r="3" spans="1:12" s="6" customFormat="1" ht="18" customHeight="1">
      <c r="A3" s="98" t="str">
        <f>"     "&amp;ปก!A20</f>
        <v xml:space="preserve">     3.4 ประเมินพัฒนาการเด็กตามสภาพจริงและนาผลการประเมินพัฒนาการเด็กไปปรับปรุง การจัดประสบการณ์และพัฒนาเด็ก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1:12" s="6" customFormat="1" ht="18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2" s="6" customFormat="1" ht="18" customHeight="1">
      <c r="A5" s="105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</row>
    <row r="6" spans="1:12" s="8" customFormat="1" ht="18" customHeight="1">
      <c r="A6" s="101" t="s">
        <v>10</v>
      </c>
      <c r="B6" s="104" t="s">
        <v>9</v>
      </c>
      <c r="C6" s="104"/>
      <c r="D6" s="104"/>
      <c r="E6" s="104"/>
      <c r="F6" s="104"/>
      <c r="G6" s="114" t="s">
        <v>68</v>
      </c>
      <c r="H6" s="114" t="s">
        <v>69</v>
      </c>
      <c r="I6" s="114" t="s">
        <v>70</v>
      </c>
      <c r="J6" s="100" t="s">
        <v>25</v>
      </c>
      <c r="K6" s="102" t="s">
        <v>26</v>
      </c>
      <c r="L6" s="100" t="s">
        <v>27</v>
      </c>
    </row>
    <row r="7" spans="1:12" s="8" customFormat="1" ht="18" customHeight="1">
      <c r="A7" s="101"/>
      <c r="B7" s="104"/>
      <c r="C7" s="104"/>
      <c r="D7" s="104"/>
      <c r="E7" s="104"/>
      <c r="F7" s="104"/>
      <c r="G7" s="114"/>
      <c r="H7" s="114"/>
      <c r="I7" s="114"/>
      <c r="J7" s="100"/>
      <c r="K7" s="102"/>
      <c r="L7" s="100"/>
    </row>
    <row r="8" spans="1:12" s="8" customFormat="1" ht="86.25" customHeight="1">
      <c r="A8" s="101"/>
      <c r="B8" s="104"/>
      <c r="C8" s="104"/>
      <c r="D8" s="104"/>
      <c r="E8" s="104"/>
      <c r="F8" s="104"/>
      <c r="G8" s="114"/>
      <c r="H8" s="114"/>
      <c r="I8" s="114"/>
      <c r="J8" s="100"/>
      <c r="K8" s="102"/>
      <c r="L8" s="100"/>
    </row>
    <row r="9" spans="1:12" s="8" customFormat="1" ht="18" customHeight="1">
      <c r="A9" s="101"/>
      <c r="B9" s="104"/>
      <c r="C9" s="104"/>
      <c r="D9" s="104"/>
      <c r="E9" s="104"/>
      <c r="F9" s="104"/>
      <c r="G9" s="38">
        <v>5</v>
      </c>
      <c r="H9" s="38">
        <v>5</v>
      </c>
      <c r="I9" s="38">
        <v>5</v>
      </c>
      <c r="J9" s="38">
        <v>5</v>
      </c>
      <c r="K9" s="38">
        <f>ปก!H20</f>
        <v>5</v>
      </c>
      <c r="L9" s="10" t="s">
        <v>28</v>
      </c>
    </row>
    <row r="10" spans="1:12" ht="18" customHeight="1">
      <c r="A10" s="11" t="str">
        <f>IF(ข้อมูลบุคลากร!A4=0,"",ข้อมูลบุคลากร!A4)</f>
        <v/>
      </c>
      <c r="B10" s="99" t="str">
        <f>IF(ข้อมูลบุคลากร!B4=0,"",ข้อมูลบุคลากร!B4)</f>
        <v/>
      </c>
      <c r="C10" s="99"/>
      <c r="D10" s="99"/>
      <c r="E10" s="99"/>
      <c r="F10" s="99"/>
      <c r="G10" s="11"/>
      <c r="H10" s="11"/>
      <c r="I10" s="11"/>
      <c r="J10" s="14" t="str">
        <f>IF(SUM(G10:I10)=0,"",AVERAGE(G10:I10))</f>
        <v/>
      </c>
      <c r="K10" s="14" t="str">
        <f>IF(SUM(G10:I10)=0,"",J10/J$9*K$9)</f>
        <v/>
      </c>
      <c r="L10" s="15" t="str">
        <f>IF(SUM(G10:I10)=0,"",IF(K10&lt;(K$9/2),"ไม่ผ่าน","ผ่าน"))</f>
        <v/>
      </c>
    </row>
    <row r="11" spans="1:12" ht="18" customHeight="1">
      <c r="A11" s="11" t="str">
        <f>IF(ข้อมูลบุคลากร!A5=0,"",ข้อมูลบุคลากร!A5)</f>
        <v/>
      </c>
      <c r="B11" s="99" t="str">
        <f>IF(ข้อมูลบุคลากร!B5=0,"",ข้อมูลบุคลากร!B5)</f>
        <v/>
      </c>
      <c r="C11" s="99"/>
      <c r="D11" s="99"/>
      <c r="E11" s="99"/>
      <c r="F11" s="99"/>
      <c r="G11" s="11"/>
      <c r="H11" s="11"/>
      <c r="I11" s="11"/>
      <c r="J11" s="14" t="str">
        <f t="shared" ref="J11:J40" si="0">IF(SUM(G11:I11)=0,"",AVERAGE(G11:I11))</f>
        <v/>
      </c>
      <c r="K11" s="14" t="str">
        <f t="shared" ref="K11:K40" si="1">IF(SUM(G11:I11)=0,"",J11/J$9*K$9)</f>
        <v/>
      </c>
      <c r="L11" s="15" t="str">
        <f t="shared" ref="L11:L40" si="2">IF(SUM(G11:I11)=0,"",IF(K11&lt;(K$9/2),"ไม่ผ่าน","ผ่าน"))</f>
        <v/>
      </c>
    </row>
    <row r="12" spans="1:12" ht="18" customHeight="1">
      <c r="A12" s="11" t="str">
        <f>IF(ข้อมูลบุคลากร!A6=0,"",ข้อมูลบุคลากร!A6)</f>
        <v/>
      </c>
      <c r="B12" s="99" t="str">
        <f>IF(ข้อมูลบุคลากร!B6=0,"",ข้อมูลบุคลากร!B6)</f>
        <v/>
      </c>
      <c r="C12" s="99"/>
      <c r="D12" s="99"/>
      <c r="E12" s="99"/>
      <c r="F12" s="99"/>
      <c r="G12" s="11"/>
      <c r="H12" s="11"/>
      <c r="I12" s="11"/>
      <c r="J12" s="14" t="str">
        <f t="shared" si="0"/>
        <v/>
      </c>
      <c r="K12" s="14" t="str">
        <f t="shared" si="1"/>
        <v/>
      </c>
      <c r="L12" s="15" t="str">
        <f t="shared" si="2"/>
        <v/>
      </c>
    </row>
    <row r="13" spans="1:12" ht="18" customHeight="1">
      <c r="A13" s="11" t="str">
        <f>IF(ข้อมูลบุคลากร!A7=0,"",ข้อมูลบุคลากร!A7)</f>
        <v/>
      </c>
      <c r="B13" s="99" t="str">
        <f>IF(ข้อมูลบุคลากร!B7=0,"",ข้อมูลบุคลากร!B7)</f>
        <v/>
      </c>
      <c r="C13" s="99"/>
      <c r="D13" s="99"/>
      <c r="E13" s="99"/>
      <c r="F13" s="99"/>
      <c r="G13" s="11"/>
      <c r="H13" s="11"/>
      <c r="I13" s="11"/>
      <c r="J13" s="14" t="str">
        <f t="shared" si="0"/>
        <v/>
      </c>
      <c r="K13" s="14" t="str">
        <f t="shared" si="1"/>
        <v/>
      </c>
      <c r="L13" s="15" t="str">
        <f t="shared" si="2"/>
        <v/>
      </c>
    </row>
    <row r="14" spans="1:12" ht="18" customHeight="1">
      <c r="A14" s="11" t="str">
        <f>IF(ข้อมูลบุคลากร!A8=0,"",ข้อมูลบุคลากร!A8)</f>
        <v/>
      </c>
      <c r="B14" s="99" t="str">
        <f>IF(ข้อมูลบุคลากร!B8=0,"",ข้อมูลบุคลากร!B8)</f>
        <v/>
      </c>
      <c r="C14" s="99"/>
      <c r="D14" s="99"/>
      <c r="E14" s="99"/>
      <c r="F14" s="99"/>
      <c r="G14" s="11"/>
      <c r="H14" s="11"/>
      <c r="I14" s="11"/>
      <c r="J14" s="14" t="str">
        <f t="shared" si="0"/>
        <v/>
      </c>
      <c r="K14" s="14" t="str">
        <f t="shared" si="1"/>
        <v/>
      </c>
      <c r="L14" s="15" t="str">
        <f t="shared" si="2"/>
        <v/>
      </c>
    </row>
    <row r="15" spans="1:12" ht="18" customHeight="1">
      <c r="A15" s="11" t="str">
        <f>IF(ข้อมูลบุคลากร!A9=0,"",ข้อมูลบุคลากร!A9)</f>
        <v/>
      </c>
      <c r="B15" s="99" t="str">
        <f>IF(ข้อมูลบุคลากร!B9=0,"",ข้อมูลบุคลากร!B9)</f>
        <v/>
      </c>
      <c r="C15" s="99"/>
      <c r="D15" s="99"/>
      <c r="E15" s="99"/>
      <c r="F15" s="99"/>
      <c r="G15" s="11"/>
      <c r="H15" s="11"/>
      <c r="I15" s="11"/>
      <c r="J15" s="14" t="str">
        <f t="shared" si="0"/>
        <v/>
      </c>
      <c r="K15" s="14" t="str">
        <f t="shared" si="1"/>
        <v/>
      </c>
      <c r="L15" s="15" t="str">
        <f t="shared" si="2"/>
        <v/>
      </c>
    </row>
    <row r="16" spans="1:12" ht="18" customHeight="1">
      <c r="A16" s="11" t="str">
        <f>IF(ข้อมูลบุคลากร!A10=0,"",ข้อมูลบุคลากร!A10)</f>
        <v/>
      </c>
      <c r="B16" s="99" t="str">
        <f>IF(ข้อมูลบุคลากร!B10=0,"",ข้อมูลบุคลากร!B10)</f>
        <v/>
      </c>
      <c r="C16" s="99"/>
      <c r="D16" s="99"/>
      <c r="E16" s="99"/>
      <c r="F16" s="99"/>
      <c r="G16" s="11"/>
      <c r="H16" s="11"/>
      <c r="I16" s="11"/>
      <c r="J16" s="14" t="str">
        <f t="shared" si="0"/>
        <v/>
      </c>
      <c r="K16" s="14" t="str">
        <f t="shared" si="1"/>
        <v/>
      </c>
      <c r="L16" s="15" t="str">
        <f t="shared" si="2"/>
        <v/>
      </c>
    </row>
    <row r="17" spans="1:12" ht="18" customHeight="1">
      <c r="A17" s="11" t="str">
        <f>IF(ข้อมูลบุคลากร!A11=0,"",ข้อมูลบุคลากร!A11)</f>
        <v/>
      </c>
      <c r="B17" s="99" t="str">
        <f>IF(ข้อมูลบุคลากร!B11=0,"",ข้อมูลบุคลากร!B11)</f>
        <v/>
      </c>
      <c r="C17" s="99"/>
      <c r="D17" s="99"/>
      <c r="E17" s="99"/>
      <c r="F17" s="99"/>
      <c r="G17" s="11"/>
      <c r="H17" s="11"/>
      <c r="I17" s="11"/>
      <c r="J17" s="14" t="str">
        <f t="shared" si="0"/>
        <v/>
      </c>
      <c r="K17" s="14" t="str">
        <f t="shared" si="1"/>
        <v/>
      </c>
      <c r="L17" s="15" t="str">
        <f t="shared" si="2"/>
        <v/>
      </c>
    </row>
    <row r="18" spans="1:12" ht="18" customHeight="1">
      <c r="A18" s="11" t="str">
        <f>IF(ข้อมูลบุคลากร!A12=0,"",ข้อมูลบุคลากร!A12)</f>
        <v/>
      </c>
      <c r="B18" s="99" t="str">
        <f>IF(ข้อมูลบุคลากร!B12=0,"",ข้อมูลบุคลากร!B12)</f>
        <v/>
      </c>
      <c r="C18" s="99"/>
      <c r="D18" s="99"/>
      <c r="E18" s="99"/>
      <c r="F18" s="99"/>
      <c r="G18" s="11"/>
      <c r="H18" s="11"/>
      <c r="I18" s="11"/>
      <c r="J18" s="14" t="str">
        <f t="shared" si="0"/>
        <v/>
      </c>
      <c r="K18" s="14" t="str">
        <f t="shared" si="1"/>
        <v/>
      </c>
      <c r="L18" s="15" t="str">
        <f t="shared" si="2"/>
        <v/>
      </c>
    </row>
    <row r="19" spans="1:12" ht="18" customHeight="1">
      <c r="A19" s="11" t="str">
        <f>IF(ข้อมูลบุคลากร!A13=0,"",ข้อมูลบุคลากร!A13)</f>
        <v/>
      </c>
      <c r="B19" s="99" t="str">
        <f>IF(ข้อมูลบุคลากร!B13=0,"",ข้อมูลบุคลากร!B13)</f>
        <v/>
      </c>
      <c r="C19" s="99"/>
      <c r="D19" s="99"/>
      <c r="E19" s="99"/>
      <c r="F19" s="99"/>
      <c r="G19" s="11"/>
      <c r="H19" s="11"/>
      <c r="I19" s="11"/>
      <c r="J19" s="14" t="str">
        <f t="shared" si="0"/>
        <v/>
      </c>
      <c r="K19" s="14" t="str">
        <f t="shared" si="1"/>
        <v/>
      </c>
      <c r="L19" s="15" t="str">
        <f t="shared" si="2"/>
        <v/>
      </c>
    </row>
    <row r="20" spans="1:12" ht="18" customHeight="1">
      <c r="A20" s="11" t="str">
        <f>IF(ข้อมูลบุคลากร!A14=0,"",ข้อมูลบุคลากร!A14)</f>
        <v/>
      </c>
      <c r="B20" s="99" t="str">
        <f>IF(ข้อมูลบุคลากร!B14=0,"",ข้อมูลบุคลากร!B14)</f>
        <v/>
      </c>
      <c r="C20" s="99"/>
      <c r="D20" s="99"/>
      <c r="E20" s="99"/>
      <c r="F20" s="99"/>
      <c r="G20" s="11"/>
      <c r="H20" s="11"/>
      <c r="I20" s="11"/>
      <c r="J20" s="14" t="str">
        <f t="shared" si="0"/>
        <v/>
      </c>
      <c r="K20" s="14" t="str">
        <f t="shared" si="1"/>
        <v/>
      </c>
      <c r="L20" s="15" t="str">
        <f t="shared" si="2"/>
        <v/>
      </c>
    </row>
    <row r="21" spans="1:12" ht="18" customHeight="1">
      <c r="A21" s="11" t="str">
        <f>IF(ข้อมูลบุคลากร!A15=0,"",ข้อมูลบุคลากร!A15)</f>
        <v/>
      </c>
      <c r="B21" s="99" t="str">
        <f>IF(ข้อมูลบุคลากร!B15=0,"",ข้อมูลบุคลากร!B15)</f>
        <v/>
      </c>
      <c r="C21" s="99"/>
      <c r="D21" s="99"/>
      <c r="E21" s="99"/>
      <c r="F21" s="99"/>
      <c r="G21" s="11"/>
      <c r="H21" s="11"/>
      <c r="I21" s="11"/>
      <c r="J21" s="14" t="str">
        <f t="shared" si="0"/>
        <v/>
      </c>
      <c r="K21" s="14" t="str">
        <f t="shared" si="1"/>
        <v/>
      </c>
      <c r="L21" s="15" t="str">
        <f t="shared" si="2"/>
        <v/>
      </c>
    </row>
    <row r="22" spans="1:12" s="6" customFormat="1" ht="18" customHeight="1">
      <c r="A22" s="11" t="str">
        <f>IF(ข้อมูลบุคลากร!A16=0,"",ข้อมูลบุคลากร!A16)</f>
        <v/>
      </c>
      <c r="B22" s="99" t="str">
        <f>IF(ข้อมูลบุคลากร!B16=0,"",ข้อมูลบุคลากร!B16)</f>
        <v/>
      </c>
      <c r="C22" s="99"/>
      <c r="D22" s="99"/>
      <c r="E22" s="99"/>
      <c r="F22" s="99"/>
      <c r="G22" s="11"/>
      <c r="H22" s="11"/>
      <c r="I22" s="11"/>
      <c r="J22" s="14" t="str">
        <f t="shared" si="0"/>
        <v/>
      </c>
      <c r="K22" s="14" t="str">
        <f t="shared" si="1"/>
        <v/>
      </c>
      <c r="L22" s="15" t="str">
        <f t="shared" si="2"/>
        <v/>
      </c>
    </row>
    <row r="23" spans="1:12" s="6" customFormat="1" ht="18" customHeight="1">
      <c r="A23" s="11" t="str">
        <f>IF(ข้อมูลบุคลากร!A17=0,"",ข้อมูลบุคลากร!A17)</f>
        <v/>
      </c>
      <c r="B23" s="99" t="str">
        <f>IF(ข้อมูลบุคลากร!B17=0,"",ข้อมูลบุคลากร!B17)</f>
        <v/>
      </c>
      <c r="C23" s="99"/>
      <c r="D23" s="99"/>
      <c r="E23" s="99"/>
      <c r="F23" s="99"/>
      <c r="G23" s="11"/>
      <c r="H23" s="11"/>
      <c r="I23" s="11"/>
      <c r="J23" s="14" t="str">
        <f t="shared" si="0"/>
        <v/>
      </c>
      <c r="K23" s="14" t="str">
        <f t="shared" si="1"/>
        <v/>
      </c>
      <c r="L23" s="15" t="str">
        <f t="shared" si="2"/>
        <v/>
      </c>
    </row>
    <row r="24" spans="1:12" s="6" customFormat="1" ht="18" customHeight="1">
      <c r="A24" s="11" t="str">
        <f>IF(ข้อมูลบุคลากร!A18=0,"",ข้อมูลบุคลากร!A18)</f>
        <v/>
      </c>
      <c r="B24" s="99" t="str">
        <f>IF(ข้อมูลบุคลากร!B18=0,"",ข้อมูลบุคลากร!B18)</f>
        <v/>
      </c>
      <c r="C24" s="99"/>
      <c r="D24" s="99"/>
      <c r="E24" s="99"/>
      <c r="F24" s="99"/>
      <c r="G24" s="11"/>
      <c r="H24" s="11"/>
      <c r="I24" s="11"/>
      <c r="J24" s="14" t="str">
        <f t="shared" si="0"/>
        <v/>
      </c>
      <c r="K24" s="14" t="str">
        <f t="shared" si="1"/>
        <v/>
      </c>
      <c r="L24" s="15" t="str">
        <f t="shared" si="2"/>
        <v/>
      </c>
    </row>
    <row r="25" spans="1:12" s="6" customFormat="1" ht="18" customHeight="1">
      <c r="A25" s="11" t="str">
        <f>IF(ข้อมูลบุคลากร!A19=0,"",ข้อมูลบุคลากร!A19)</f>
        <v/>
      </c>
      <c r="B25" s="99" t="str">
        <f>IF(ข้อมูลบุคลากร!B19=0,"",ข้อมูลบุคลากร!B19)</f>
        <v/>
      </c>
      <c r="C25" s="99"/>
      <c r="D25" s="99"/>
      <c r="E25" s="99"/>
      <c r="F25" s="99"/>
      <c r="G25" s="11"/>
      <c r="H25" s="11"/>
      <c r="I25" s="11"/>
      <c r="J25" s="14" t="str">
        <f t="shared" si="0"/>
        <v/>
      </c>
      <c r="K25" s="14" t="str">
        <f t="shared" si="1"/>
        <v/>
      </c>
      <c r="L25" s="15" t="str">
        <f t="shared" si="2"/>
        <v/>
      </c>
    </row>
    <row r="26" spans="1:12" s="6" customFormat="1" ht="18" customHeight="1">
      <c r="A26" s="11" t="str">
        <f>IF(ข้อมูลบุคลากร!A20=0,"",ข้อมูลบุคลากร!A20)</f>
        <v/>
      </c>
      <c r="B26" s="99" t="str">
        <f>IF(ข้อมูลบุคลากร!B20=0,"",ข้อมูลบุคลากร!B20)</f>
        <v/>
      </c>
      <c r="C26" s="99"/>
      <c r="D26" s="99"/>
      <c r="E26" s="99"/>
      <c r="F26" s="99"/>
      <c r="G26" s="11"/>
      <c r="H26" s="11"/>
      <c r="I26" s="11"/>
      <c r="J26" s="14" t="str">
        <f t="shared" si="0"/>
        <v/>
      </c>
      <c r="K26" s="14" t="str">
        <f t="shared" si="1"/>
        <v/>
      </c>
      <c r="L26" s="15" t="str">
        <f t="shared" si="2"/>
        <v/>
      </c>
    </row>
    <row r="27" spans="1:12" s="6" customFormat="1" ht="18" customHeight="1">
      <c r="A27" s="11" t="str">
        <f>IF(ข้อมูลบุคลากร!A21=0,"",ข้อมูลบุคลากร!A21)</f>
        <v/>
      </c>
      <c r="B27" s="99" t="str">
        <f>IF(ข้อมูลบุคลากร!B21=0,"",ข้อมูลบุคลากร!B21)</f>
        <v/>
      </c>
      <c r="C27" s="99"/>
      <c r="D27" s="99"/>
      <c r="E27" s="99"/>
      <c r="F27" s="99"/>
      <c r="G27" s="11"/>
      <c r="H27" s="11"/>
      <c r="I27" s="11"/>
      <c r="J27" s="14" t="str">
        <f t="shared" si="0"/>
        <v/>
      </c>
      <c r="K27" s="14" t="str">
        <f t="shared" si="1"/>
        <v/>
      </c>
      <c r="L27" s="15" t="str">
        <f t="shared" si="2"/>
        <v/>
      </c>
    </row>
    <row r="28" spans="1:12" s="6" customFormat="1" ht="18" customHeight="1">
      <c r="A28" s="11" t="str">
        <f>IF(ข้อมูลบุคลากร!A22=0,"",ข้อมูลบุคลากร!A22)</f>
        <v/>
      </c>
      <c r="B28" s="99" t="str">
        <f>IF(ข้อมูลบุคลากร!B22=0,"",ข้อมูลบุคลากร!B22)</f>
        <v/>
      </c>
      <c r="C28" s="99"/>
      <c r="D28" s="99"/>
      <c r="E28" s="99"/>
      <c r="F28" s="99"/>
      <c r="G28" s="11"/>
      <c r="H28" s="11"/>
      <c r="I28" s="11"/>
      <c r="J28" s="14" t="str">
        <f t="shared" si="0"/>
        <v/>
      </c>
      <c r="K28" s="14" t="str">
        <f t="shared" si="1"/>
        <v/>
      </c>
      <c r="L28" s="15" t="str">
        <f t="shared" si="2"/>
        <v/>
      </c>
    </row>
    <row r="29" spans="1:12" s="6" customFormat="1" ht="18" customHeight="1">
      <c r="A29" s="11" t="str">
        <f>IF(ข้อมูลบุคลากร!A23=0,"",ข้อมูลบุคลากร!A23)</f>
        <v/>
      </c>
      <c r="B29" s="99" t="str">
        <f>IF(ข้อมูลบุคลากร!B23=0,"",ข้อมูลบุคลากร!B23)</f>
        <v/>
      </c>
      <c r="C29" s="99"/>
      <c r="D29" s="99"/>
      <c r="E29" s="99"/>
      <c r="F29" s="99"/>
      <c r="G29" s="11"/>
      <c r="H29" s="11"/>
      <c r="I29" s="11"/>
      <c r="J29" s="14" t="str">
        <f t="shared" si="0"/>
        <v/>
      </c>
      <c r="K29" s="14" t="str">
        <f t="shared" si="1"/>
        <v/>
      </c>
      <c r="L29" s="15" t="str">
        <f t="shared" si="2"/>
        <v/>
      </c>
    </row>
    <row r="30" spans="1:12" s="6" customFormat="1" ht="18" customHeight="1">
      <c r="A30" s="11" t="str">
        <f>IF(ข้อมูลบุคลากร!A24=0,"",ข้อมูลบุคลากร!A24)</f>
        <v/>
      </c>
      <c r="B30" s="99" t="str">
        <f>IF(ข้อมูลบุคลากร!B24=0,"",ข้อมูลบุคลากร!B24)</f>
        <v/>
      </c>
      <c r="C30" s="99"/>
      <c r="D30" s="99"/>
      <c r="E30" s="99"/>
      <c r="F30" s="99"/>
      <c r="G30" s="11"/>
      <c r="H30" s="11"/>
      <c r="I30" s="11"/>
      <c r="J30" s="14" t="str">
        <f t="shared" si="0"/>
        <v/>
      </c>
      <c r="K30" s="14" t="str">
        <f t="shared" si="1"/>
        <v/>
      </c>
      <c r="L30" s="15" t="str">
        <f t="shared" si="2"/>
        <v/>
      </c>
    </row>
    <row r="31" spans="1:12" s="6" customFormat="1" ht="18" customHeight="1">
      <c r="A31" s="11" t="str">
        <f>IF(ข้อมูลบุคลากร!A25=0,"",ข้อมูลบุคลากร!A25)</f>
        <v/>
      </c>
      <c r="B31" s="99" t="str">
        <f>IF(ข้อมูลบุคลากร!B25=0,"",ข้อมูลบุคลากร!B25)</f>
        <v/>
      </c>
      <c r="C31" s="99"/>
      <c r="D31" s="99"/>
      <c r="E31" s="99"/>
      <c r="F31" s="99"/>
      <c r="G31" s="11"/>
      <c r="H31" s="11"/>
      <c r="I31" s="11"/>
      <c r="J31" s="14" t="str">
        <f t="shared" si="0"/>
        <v/>
      </c>
      <c r="K31" s="14" t="str">
        <f t="shared" si="1"/>
        <v/>
      </c>
      <c r="L31" s="15" t="str">
        <f t="shared" si="2"/>
        <v/>
      </c>
    </row>
    <row r="32" spans="1:12" s="6" customFormat="1" ht="18" customHeight="1">
      <c r="A32" s="11" t="str">
        <f>IF(ข้อมูลบุคลากร!A26=0,"",ข้อมูลบุคลากร!A26)</f>
        <v/>
      </c>
      <c r="B32" s="99" t="str">
        <f>IF(ข้อมูลบุคลากร!B26=0,"",ข้อมูลบุคลากร!B26)</f>
        <v/>
      </c>
      <c r="C32" s="99"/>
      <c r="D32" s="99"/>
      <c r="E32" s="99"/>
      <c r="F32" s="99"/>
      <c r="G32" s="11"/>
      <c r="H32" s="11"/>
      <c r="I32" s="11"/>
      <c r="J32" s="14" t="str">
        <f t="shared" si="0"/>
        <v/>
      </c>
      <c r="K32" s="14" t="str">
        <f t="shared" si="1"/>
        <v/>
      </c>
      <c r="L32" s="15" t="str">
        <f t="shared" si="2"/>
        <v/>
      </c>
    </row>
    <row r="33" spans="1:12" s="6" customFormat="1" ht="16.5" customHeight="1" thickBot="1">
      <c r="A33" s="11" t="str">
        <f>IF(ข้อมูลบุคลากร!A27=0,"",ข้อมูลบุคลากร!A27)</f>
        <v/>
      </c>
      <c r="B33" s="99" t="str">
        <f>IF(ข้อมูลบุคลากร!B27=0,"",ข้อมูลบุคลากร!B27)</f>
        <v/>
      </c>
      <c r="C33" s="99"/>
      <c r="D33" s="99"/>
      <c r="E33" s="99"/>
      <c r="F33" s="99"/>
      <c r="G33" s="11"/>
      <c r="H33" s="11"/>
      <c r="I33" s="11"/>
      <c r="J33" s="14" t="str">
        <f t="shared" si="0"/>
        <v/>
      </c>
      <c r="K33" s="14" t="str">
        <f t="shared" si="1"/>
        <v/>
      </c>
      <c r="L33" s="15" t="str">
        <f t="shared" si="2"/>
        <v/>
      </c>
    </row>
    <row r="34" spans="1:12" s="6" customFormat="1" ht="18" hidden="1" customHeight="1" thickBot="1">
      <c r="A34" s="11" t="e">
        <f>IF(ข้อมูลบุคลากร!#REF!=0,"",ข้อมูลบุคลากร!#REF!)</f>
        <v>#REF!</v>
      </c>
      <c r="B34" s="99" t="e">
        <f>IF(ข้อมูลบุคลากร!#REF!=0,"",ข้อมูลบุคลากร!#REF!)</f>
        <v>#REF!</v>
      </c>
      <c r="C34" s="99"/>
      <c r="D34" s="99"/>
      <c r="E34" s="99"/>
      <c r="F34" s="99"/>
      <c r="G34" s="11"/>
      <c r="H34" s="11"/>
      <c r="I34" s="11"/>
      <c r="J34" s="14" t="str">
        <f t="shared" si="0"/>
        <v/>
      </c>
      <c r="K34" s="14" t="str">
        <f t="shared" si="1"/>
        <v/>
      </c>
      <c r="L34" s="15" t="str">
        <f t="shared" si="2"/>
        <v/>
      </c>
    </row>
    <row r="35" spans="1:12" s="6" customFormat="1" ht="18" hidden="1" customHeight="1" thickBot="1">
      <c r="A35" s="11" t="e">
        <f>IF(ข้อมูลบุคลากร!#REF!=0,"",ข้อมูลบุคลากร!#REF!)</f>
        <v>#REF!</v>
      </c>
      <c r="B35" s="99" t="e">
        <f>IF(ข้อมูลบุคลากร!#REF!=0,"",ข้อมูลบุคลากร!#REF!)</f>
        <v>#REF!</v>
      </c>
      <c r="C35" s="99"/>
      <c r="D35" s="99"/>
      <c r="E35" s="99"/>
      <c r="F35" s="99"/>
      <c r="G35" s="11"/>
      <c r="H35" s="11"/>
      <c r="I35" s="11"/>
      <c r="J35" s="14" t="str">
        <f t="shared" si="0"/>
        <v/>
      </c>
      <c r="K35" s="14" t="str">
        <f t="shared" si="1"/>
        <v/>
      </c>
      <c r="L35" s="15" t="str">
        <f t="shared" si="2"/>
        <v/>
      </c>
    </row>
    <row r="36" spans="1:12" s="6" customFormat="1" ht="18" hidden="1" customHeight="1" thickBot="1">
      <c r="A36" s="11" t="e">
        <f>IF(ข้อมูลบุคลากร!#REF!=0,"",ข้อมูลบุคลากร!#REF!)</f>
        <v>#REF!</v>
      </c>
      <c r="B36" s="99" t="e">
        <f>IF(ข้อมูลบุคลากร!#REF!=0,"",ข้อมูลบุคลากร!#REF!)</f>
        <v>#REF!</v>
      </c>
      <c r="C36" s="99"/>
      <c r="D36" s="99"/>
      <c r="E36" s="99"/>
      <c r="F36" s="99"/>
      <c r="G36" s="11"/>
      <c r="H36" s="11"/>
      <c r="I36" s="11"/>
      <c r="J36" s="14" t="str">
        <f t="shared" si="0"/>
        <v/>
      </c>
      <c r="K36" s="14" t="str">
        <f t="shared" si="1"/>
        <v/>
      </c>
      <c r="L36" s="15" t="str">
        <f t="shared" si="2"/>
        <v/>
      </c>
    </row>
    <row r="37" spans="1:12" s="6" customFormat="1" ht="18" hidden="1" customHeight="1" thickBot="1">
      <c r="A37" s="11" t="e">
        <f>IF(ข้อมูลบุคลากร!#REF!=0,"",ข้อมูลบุคลากร!#REF!)</f>
        <v>#REF!</v>
      </c>
      <c r="B37" s="99" t="e">
        <f>IF(ข้อมูลบุคลากร!#REF!=0,"",ข้อมูลบุคลากร!#REF!)</f>
        <v>#REF!</v>
      </c>
      <c r="C37" s="99"/>
      <c r="D37" s="99"/>
      <c r="E37" s="99"/>
      <c r="F37" s="99"/>
      <c r="G37" s="11"/>
      <c r="H37" s="11"/>
      <c r="I37" s="11"/>
      <c r="J37" s="14" t="str">
        <f t="shared" si="0"/>
        <v/>
      </c>
      <c r="K37" s="14" t="str">
        <f t="shared" si="1"/>
        <v/>
      </c>
      <c r="L37" s="15" t="str">
        <f t="shared" si="2"/>
        <v/>
      </c>
    </row>
    <row r="38" spans="1:12" s="6" customFormat="1" ht="18" hidden="1" customHeight="1" thickBot="1">
      <c r="A38" s="11" t="e">
        <f>IF(ข้อมูลบุคลากร!#REF!=0,"",ข้อมูลบุคลากร!#REF!)</f>
        <v>#REF!</v>
      </c>
      <c r="B38" s="99" t="e">
        <f>IF(ข้อมูลบุคลากร!#REF!=0,"",ข้อมูลบุคลากร!#REF!)</f>
        <v>#REF!</v>
      </c>
      <c r="C38" s="99"/>
      <c r="D38" s="99"/>
      <c r="E38" s="99"/>
      <c r="F38" s="99"/>
      <c r="G38" s="11"/>
      <c r="H38" s="11"/>
      <c r="I38" s="11"/>
      <c r="J38" s="14" t="str">
        <f t="shared" si="0"/>
        <v/>
      </c>
      <c r="K38" s="14" t="str">
        <f t="shared" si="1"/>
        <v/>
      </c>
      <c r="L38" s="15" t="str">
        <f t="shared" si="2"/>
        <v/>
      </c>
    </row>
    <row r="39" spans="1:12" s="6" customFormat="1" ht="18" hidden="1" customHeight="1" thickBot="1">
      <c r="A39" s="11" t="e">
        <f>IF(ข้อมูลบุคลากร!#REF!=0,"",ข้อมูลบุคลากร!#REF!)</f>
        <v>#REF!</v>
      </c>
      <c r="B39" s="99" t="e">
        <f>IF(ข้อมูลบุคลากร!#REF!=0,"",ข้อมูลบุคลากร!#REF!)</f>
        <v>#REF!</v>
      </c>
      <c r="C39" s="99"/>
      <c r="D39" s="99"/>
      <c r="E39" s="99"/>
      <c r="F39" s="99"/>
      <c r="G39" s="11"/>
      <c r="H39" s="11"/>
      <c r="I39" s="11"/>
      <c r="J39" s="14" t="str">
        <f t="shared" si="0"/>
        <v/>
      </c>
      <c r="K39" s="14" t="str">
        <f t="shared" si="1"/>
        <v/>
      </c>
      <c r="L39" s="15" t="str">
        <f t="shared" si="2"/>
        <v/>
      </c>
    </row>
    <row r="40" spans="1:12" s="6" customFormat="1" ht="18" hidden="1" customHeight="1" thickBot="1">
      <c r="A40" s="11" t="e">
        <f>IF(ข้อมูลบุคลากร!#REF!=0,"",ข้อมูลบุคลากร!#REF!)</f>
        <v>#REF!</v>
      </c>
      <c r="B40" s="99" t="str">
        <f>IF(ข้อมูลบุคลากร!B25=0,"",ข้อมูลบุคลากร!B25)</f>
        <v/>
      </c>
      <c r="C40" s="99"/>
      <c r="D40" s="99"/>
      <c r="E40" s="99"/>
      <c r="F40" s="99"/>
      <c r="G40" s="11"/>
      <c r="H40" s="11"/>
      <c r="I40" s="11"/>
      <c r="J40" s="14" t="str">
        <f t="shared" si="0"/>
        <v/>
      </c>
      <c r="K40" s="14" t="str">
        <f t="shared" si="1"/>
        <v/>
      </c>
      <c r="L40" s="15" t="str">
        <f t="shared" si="2"/>
        <v/>
      </c>
    </row>
    <row r="41" spans="1:12" ht="18" customHeight="1">
      <c r="A41" s="17">
        <f>COUNT(A10:A40)</f>
        <v>0</v>
      </c>
      <c r="B41" s="109" t="s">
        <v>29</v>
      </c>
      <c r="C41" s="110"/>
      <c r="D41" s="110"/>
      <c r="E41" s="110"/>
      <c r="F41" s="110"/>
      <c r="G41" s="157"/>
      <c r="H41" s="39"/>
      <c r="I41" s="39"/>
      <c r="J41" s="115" t="e">
        <f>SUM(K10:K40)/A41</f>
        <v>#DIV/0!</v>
      </c>
      <c r="K41" s="115"/>
      <c r="L41" s="116"/>
    </row>
    <row r="42" spans="1:12" ht="18" customHeight="1" thickBot="1">
      <c r="A42" s="111" t="s">
        <v>31</v>
      </c>
      <c r="B42" s="112"/>
      <c r="C42" s="112"/>
      <c r="D42" s="112"/>
      <c r="E42" s="112"/>
      <c r="F42" s="112"/>
      <c r="G42" s="112"/>
      <c r="H42" s="112"/>
      <c r="I42" s="46" t="e">
        <f>J41/K$9*100</f>
        <v>#DIV/0!</v>
      </c>
      <c r="J42" s="155" t="s">
        <v>23</v>
      </c>
      <c r="K42" s="156"/>
      <c r="L42" s="45" t="e">
        <f>IF(J41&lt;=2.49,"กำลังพัฒนา",IF(J41&lt;=2.99,"ปานกลาง",IF(J41&lt;=3.49,"ดี",IF(J41&lt;=3.99,"ดีเลิศ","ยอดเยี่ยม"))))</f>
        <v>#DIV/0!</v>
      </c>
    </row>
    <row r="43" spans="1:12" ht="18" hidden="1" customHeight="1">
      <c r="A43" s="12">
        <v>1</v>
      </c>
      <c r="K43" s="13"/>
    </row>
    <row r="44" spans="1:12" ht="18" hidden="1" customHeight="1">
      <c r="A44" s="12">
        <v>2</v>
      </c>
    </row>
    <row r="45" spans="1:12" ht="18" hidden="1" customHeight="1">
      <c r="A45" s="12">
        <v>3</v>
      </c>
    </row>
    <row r="46" spans="1:12" ht="18" hidden="1" customHeight="1">
      <c r="A46" s="12">
        <v>4</v>
      </c>
    </row>
    <row r="47" spans="1:12" ht="18" hidden="1" customHeight="1">
      <c r="A47" s="12">
        <v>5</v>
      </c>
    </row>
  </sheetData>
  <mergeCells count="46">
    <mergeCell ref="B29:F29"/>
    <mergeCell ref="B30:F30"/>
    <mergeCell ref="B31:F31"/>
    <mergeCell ref="B32:F32"/>
    <mergeCell ref="B19:F19"/>
    <mergeCell ref="B20:F20"/>
    <mergeCell ref="B26:F26"/>
    <mergeCell ref="B27:F27"/>
    <mergeCell ref="B28:F28"/>
    <mergeCell ref="B23:F23"/>
    <mergeCell ref="B24:F24"/>
    <mergeCell ref="B25:F25"/>
    <mergeCell ref="B21:F21"/>
    <mergeCell ref="B22:F22"/>
    <mergeCell ref="B14:F14"/>
    <mergeCell ref="B15:F15"/>
    <mergeCell ref="B16:F16"/>
    <mergeCell ref="B17:F17"/>
    <mergeCell ref="B18:F18"/>
    <mergeCell ref="A1:L1"/>
    <mergeCell ref="A3:L4"/>
    <mergeCell ref="A5:L5"/>
    <mergeCell ref="A6:A9"/>
    <mergeCell ref="B6:F9"/>
    <mergeCell ref="G6:G8"/>
    <mergeCell ref="J6:J8"/>
    <mergeCell ref="K6:K8"/>
    <mergeCell ref="L6:L8"/>
    <mergeCell ref="I6:I8"/>
    <mergeCell ref="B10:F10"/>
    <mergeCell ref="B11:F11"/>
    <mergeCell ref="B12:F12"/>
    <mergeCell ref="B13:F13"/>
    <mergeCell ref="H6:H8"/>
    <mergeCell ref="A42:H42"/>
    <mergeCell ref="J42:K42"/>
    <mergeCell ref="B38:F38"/>
    <mergeCell ref="B39:F39"/>
    <mergeCell ref="B40:F40"/>
    <mergeCell ref="B41:G41"/>
    <mergeCell ref="J41:L41"/>
    <mergeCell ref="B33:F33"/>
    <mergeCell ref="B34:F34"/>
    <mergeCell ref="B35:F35"/>
    <mergeCell ref="B36:F36"/>
    <mergeCell ref="B37:F37"/>
  </mergeCells>
  <dataValidations count="1">
    <dataValidation type="list" allowBlank="1" showInputMessage="1" showErrorMessage="1" sqref="G10:I40">
      <formula1>$A$43:$A$47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429496729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28"/>
  <sheetViews>
    <sheetView view="pageBreakPreview" zoomScale="88" zoomScaleNormal="100" zoomScaleSheetLayoutView="88" workbookViewId="0">
      <selection activeCell="A27" sqref="A27:E28"/>
    </sheetView>
  </sheetViews>
  <sheetFormatPr defaultColWidth="7.85546875" defaultRowHeight="25.9" customHeight="1"/>
  <cols>
    <col min="1" max="4" width="7.85546875" style="19"/>
    <col min="5" max="5" width="2.42578125" style="19" customWidth="1"/>
    <col min="6" max="12" width="8.140625" style="19" customWidth="1"/>
    <col min="13" max="16384" width="7.85546875" style="18"/>
  </cols>
  <sheetData>
    <row r="1" spans="1:12" ht="25.9" customHeight="1">
      <c r="A1" s="174" t="s">
        <v>32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</row>
    <row r="2" spans="1:12" ht="25.9" customHeight="1">
      <c r="A2" s="174" t="str">
        <f>"ปีการศึกษา"&amp;" "&amp;ปก!F7</f>
        <v>ปีการศึกษา 2561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</row>
    <row r="3" spans="1:12" ht="25.9" customHeight="1">
      <c r="A3" s="184" t="str">
        <f>"โรงเรียน"&amp;""&amp;ปก!F2&amp;"      "&amp;"สพป."&amp;"  "&amp;ปก!F6</f>
        <v>โรงเรียนบ้านหนองเหียง      สพป.  ประจวบคีรีขันธ์ เขต 2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</row>
    <row r="4" spans="1:12" ht="25.9" customHeight="1">
      <c r="A4" s="175" t="s">
        <v>24</v>
      </c>
      <c r="B4" s="175"/>
      <c r="C4" s="175"/>
      <c r="D4" s="175"/>
      <c r="E4" s="175"/>
      <c r="F4" s="176" t="s">
        <v>33</v>
      </c>
      <c r="G4" s="177" t="s">
        <v>19</v>
      </c>
      <c r="H4" s="177" t="s">
        <v>20</v>
      </c>
      <c r="I4" s="178" t="s">
        <v>21</v>
      </c>
      <c r="J4" s="178" t="s">
        <v>22</v>
      </c>
      <c r="K4" s="181" t="s">
        <v>30</v>
      </c>
      <c r="L4" s="178" t="s">
        <v>23</v>
      </c>
    </row>
    <row r="5" spans="1:12" ht="25.9" customHeight="1">
      <c r="A5" s="175"/>
      <c r="B5" s="175"/>
      <c r="C5" s="175"/>
      <c r="D5" s="175"/>
      <c r="E5" s="175"/>
      <c r="F5" s="176"/>
      <c r="G5" s="177"/>
      <c r="H5" s="177"/>
      <c r="I5" s="179"/>
      <c r="J5" s="179"/>
      <c r="K5" s="182"/>
      <c r="L5" s="179"/>
    </row>
    <row r="6" spans="1:12" ht="25.9" customHeight="1">
      <c r="A6" s="175"/>
      <c r="B6" s="175"/>
      <c r="C6" s="175"/>
      <c r="D6" s="175"/>
      <c r="E6" s="175"/>
      <c r="F6" s="176"/>
      <c r="G6" s="177"/>
      <c r="H6" s="177"/>
      <c r="I6" s="180"/>
      <c r="J6" s="180"/>
      <c r="K6" s="183"/>
      <c r="L6" s="180"/>
    </row>
    <row r="7" spans="1:12" ht="25.9" customHeight="1">
      <c r="A7" s="170" t="str">
        <f>""&amp;ปก!A9&amp;""</f>
        <v>มาตรฐานที่ 2 กระบวนการบริหารและการจัดการ</v>
      </c>
      <c r="B7" s="171"/>
      <c r="C7" s="171"/>
      <c r="D7" s="171"/>
      <c r="E7" s="171"/>
      <c r="F7" s="171"/>
      <c r="G7" s="171"/>
      <c r="H7" s="172"/>
      <c r="I7" s="47">
        <f>SUM(I8:I19)</f>
        <v>30</v>
      </c>
      <c r="J7" s="47">
        <f>SUM(J8:J19)</f>
        <v>0</v>
      </c>
      <c r="K7" s="47" t="str">
        <f>IF(J7&lt;=14.99,"1",IF(J7&lt;=17.99,"2",IF(J7&lt;=20.99,"3",IF(J7&lt;=23.99,"4","5"))))</f>
        <v>1</v>
      </c>
      <c r="L7" s="47" t="str">
        <f>IF(J7&lt;=14.99,"กำลังพัฒนา",IF(J7&lt;=17.99,"ปานกลาง",IF(J7&lt;=20.99,"ดี",IF(J7&lt;=23.99,"ดีเลิศ","ยอดเยี่ยม"))))</f>
        <v>กำลังพัฒนา</v>
      </c>
    </row>
    <row r="8" spans="1:12" ht="25.9" customHeight="1">
      <c r="A8" s="173" t="str">
        <f>""&amp;ปก!A10&amp;""</f>
        <v>2.1 มีหลักสูตรครอบคลุมพัฒนาการทั้ง 4 ด้าน สอดคล้องกับบริบทของท้องถิ่น</v>
      </c>
      <c r="B8" s="173"/>
      <c r="C8" s="173"/>
      <c r="D8" s="173"/>
      <c r="E8" s="173"/>
      <c r="F8" s="163"/>
      <c r="G8" s="163"/>
      <c r="H8" s="165">
        <f>มฐ.2.1!H32</f>
        <v>0</v>
      </c>
      <c r="I8" s="158">
        <f>ปก!H10</f>
        <v>5</v>
      </c>
      <c r="J8" s="158">
        <f>มฐ.2.1!J31</f>
        <v>0</v>
      </c>
      <c r="K8" s="160" t="str">
        <f>IF(J8&lt;=2.49,"1",IF(J8&lt;=2.99,"2",IF(J8&lt;=3.49,"3",IF(J8&lt;=3.99,"4","5"))))</f>
        <v>1</v>
      </c>
      <c r="L8" s="160" t="str">
        <f>IF(J8&lt;=2.49,"กำลังพัฒนา",IF(J8&lt;=2.99,"ปานกลาง",IF(J8&lt;=3.49,"ดี",IF(J8&lt;=3.99,"ดีเลิศ","ยอดเยี่ยม"))))</f>
        <v>กำลังพัฒนา</v>
      </c>
    </row>
    <row r="9" spans="1:12" ht="25.9" customHeight="1">
      <c r="A9" s="173"/>
      <c r="B9" s="173"/>
      <c r="C9" s="173"/>
      <c r="D9" s="173"/>
      <c r="E9" s="173"/>
      <c r="F9" s="164"/>
      <c r="G9" s="164"/>
      <c r="H9" s="166"/>
      <c r="I9" s="159"/>
      <c r="J9" s="159"/>
      <c r="K9" s="161"/>
      <c r="L9" s="161"/>
    </row>
    <row r="10" spans="1:12" ht="25.9" customHeight="1">
      <c r="A10" s="173" t="str">
        <f>""&amp;ปก!A11&amp;""</f>
        <v>2.2 จัดครูให้เพียงพอกับชั้นเรียน</v>
      </c>
      <c r="B10" s="173"/>
      <c r="C10" s="173"/>
      <c r="D10" s="173"/>
      <c r="E10" s="173"/>
      <c r="F10" s="163"/>
      <c r="G10" s="163"/>
      <c r="H10" s="165">
        <f>มฐ.2.2!H32</f>
        <v>0</v>
      </c>
      <c r="I10" s="158">
        <f>ปก!H11</f>
        <v>5</v>
      </c>
      <c r="J10" s="158">
        <f>มฐ.2.2!I31</f>
        <v>0</v>
      </c>
      <c r="K10" s="160" t="str">
        <f t="shared" ref="K10" si="0">IF(J10&lt;=2.49,"1",IF(J10&lt;=2.99,"2",IF(J10&lt;=3.49,"3",IF(J10&lt;=3.99,"4","5"))))</f>
        <v>1</v>
      </c>
      <c r="L10" s="160" t="str">
        <f t="shared" ref="L10" si="1">IF(J10&lt;=2.49,"กำลังพัฒนา",IF(J10&lt;=2.99,"ปานกลาง",IF(J10&lt;=3.49,"ดี",IF(J10&lt;=3.99,"ดีเลิศ","ยอดเยี่ยม"))))</f>
        <v>กำลังพัฒนา</v>
      </c>
    </row>
    <row r="11" spans="1:12" ht="25.9" customHeight="1">
      <c r="A11" s="173"/>
      <c r="B11" s="173"/>
      <c r="C11" s="173"/>
      <c r="D11" s="173"/>
      <c r="E11" s="173"/>
      <c r="F11" s="164"/>
      <c r="G11" s="164"/>
      <c r="H11" s="166"/>
      <c r="I11" s="159"/>
      <c r="J11" s="159"/>
      <c r="K11" s="161"/>
      <c r="L11" s="161"/>
    </row>
    <row r="12" spans="1:12" ht="25.9" customHeight="1">
      <c r="A12" s="162" t="str">
        <f>""&amp;ปก!A12&amp;""</f>
        <v xml:space="preserve">2.3 ส่งเสริมให้ครูมีความเชี่ยวชาญด้านการจัดประสบการณ์
</v>
      </c>
      <c r="B12" s="162"/>
      <c r="C12" s="162"/>
      <c r="D12" s="162"/>
      <c r="E12" s="162"/>
      <c r="F12" s="163"/>
      <c r="G12" s="163"/>
      <c r="H12" s="165">
        <f>มฐ.2.3!H32</f>
        <v>0</v>
      </c>
      <c r="I12" s="158">
        <f>ปก!H12</f>
        <v>5</v>
      </c>
      <c r="J12" s="158">
        <f>มฐ.2.3!I31</f>
        <v>0</v>
      </c>
      <c r="K12" s="160" t="str">
        <f t="shared" ref="K12" si="2">IF(J12&lt;=2.49,"1",IF(J12&lt;=2.99,"2",IF(J12&lt;=3.49,"3",IF(J12&lt;=3.99,"4","5"))))</f>
        <v>1</v>
      </c>
      <c r="L12" s="160" t="str">
        <f t="shared" ref="L12" si="3">IF(J12&lt;=2.49,"กำลังพัฒนา",IF(J12&lt;=2.99,"ปานกลาง",IF(J12&lt;=3.49,"ดี",IF(J12&lt;=3.99,"ดีเลิศ","ยอดเยี่ยม"))))</f>
        <v>กำลังพัฒนา</v>
      </c>
    </row>
    <row r="13" spans="1:12" ht="25.9" customHeight="1">
      <c r="A13" s="162"/>
      <c r="B13" s="162"/>
      <c r="C13" s="162"/>
      <c r="D13" s="162"/>
      <c r="E13" s="162"/>
      <c r="F13" s="164"/>
      <c r="G13" s="164"/>
      <c r="H13" s="166"/>
      <c r="I13" s="159"/>
      <c r="J13" s="159"/>
      <c r="K13" s="161"/>
      <c r="L13" s="161"/>
    </row>
    <row r="14" spans="1:12" ht="25.9" customHeight="1">
      <c r="A14" s="162" t="str">
        <f>""&amp;ปก!A13&amp;""</f>
        <v xml:space="preserve">2.4 จัดสภาพแวดล้อมและสื่อเพื่อการเรียนรู้ อย่างปลอดภัย และเพียงพอ
</v>
      </c>
      <c r="B14" s="162"/>
      <c r="C14" s="162"/>
      <c r="D14" s="162"/>
      <c r="E14" s="162"/>
      <c r="F14" s="163"/>
      <c r="G14" s="163"/>
      <c r="H14" s="165">
        <f>มฐ.2.4!H32</f>
        <v>0</v>
      </c>
      <c r="I14" s="158">
        <f>ปก!H13</f>
        <v>5</v>
      </c>
      <c r="J14" s="158">
        <f>มฐ.2.4!J31</f>
        <v>0</v>
      </c>
      <c r="K14" s="160" t="str">
        <f t="shared" ref="K14" si="4">IF(J14&lt;=2.49,"1",IF(J14&lt;=2.99,"2",IF(J14&lt;=3.49,"3",IF(J14&lt;=3.99,"4","5"))))</f>
        <v>1</v>
      </c>
      <c r="L14" s="160" t="str">
        <f t="shared" ref="L14" si="5">IF(J14&lt;=2.49,"กำลังพัฒนา",IF(J14&lt;=2.99,"ปานกลาง",IF(J14&lt;=3.49,"ดี",IF(J14&lt;=3.99,"ดีเลิศ","ยอดเยี่ยม"))))</f>
        <v>กำลังพัฒนา</v>
      </c>
    </row>
    <row r="15" spans="1:12" ht="25.9" customHeight="1">
      <c r="A15" s="162"/>
      <c r="B15" s="162"/>
      <c r="C15" s="162"/>
      <c r="D15" s="162"/>
      <c r="E15" s="162"/>
      <c r="F15" s="164"/>
      <c r="G15" s="164"/>
      <c r="H15" s="166"/>
      <c r="I15" s="159"/>
      <c r="J15" s="159"/>
      <c r="K15" s="161"/>
      <c r="L15" s="161"/>
    </row>
    <row r="16" spans="1:12" ht="25.9" customHeight="1">
      <c r="A16" s="162" t="str">
        <f>""&amp;ปก!A14&amp;""</f>
        <v>2.5 ให้บริการสื่อเทคโนโลยีสารสนเทศและสื่อการเรียนรู้เพื่อสนับสนุนการจัดประสบการณ์</v>
      </c>
      <c r="B16" s="162"/>
      <c r="C16" s="162"/>
      <c r="D16" s="162"/>
      <c r="E16" s="162"/>
      <c r="F16" s="163"/>
      <c r="G16" s="163"/>
      <c r="H16" s="165">
        <f>มฐ.2.5!H32</f>
        <v>0</v>
      </c>
      <c r="I16" s="158">
        <f>ปก!H14</f>
        <v>5</v>
      </c>
      <c r="J16" s="158">
        <f>มฐ.2.5!I31</f>
        <v>0</v>
      </c>
      <c r="K16" s="160" t="str">
        <f t="shared" ref="K16:K18" si="6">IF(J16&lt;=2.49,"1",IF(J16&lt;=2.99,"2",IF(J16&lt;=3.49,"3",IF(J16&lt;=3.99,"4","5"))))</f>
        <v>1</v>
      </c>
      <c r="L16" s="160" t="str">
        <f t="shared" ref="L16" si="7">IF(J16&lt;=2.49,"กำลังพัฒนา",IF(J16&lt;=2.99,"ปานกลาง",IF(J16&lt;=3.49,"ดี",IF(J16&lt;=3.99,"ดีเลิศ","ยอดเยี่ยม"))))</f>
        <v>กำลังพัฒนา</v>
      </c>
    </row>
    <row r="17" spans="1:12" ht="25.9" customHeight="1">
      <c r="A17" s="162"/>
      <c r="B17" s="162"/>
      <c r="C17" s="162"/>
      <c r="D17" s="162"/>
      <c r="E17" s="162"/>
      <c r="F17" s="164"/>
      <c r="G17" s="164"/>
      <c r="H17" s="166"/>
      <c r="I17" s="159"/>
      <c r="J17" s="159"/>
      <c r="K17" s="161"/>
      <c r="L17" s="161"/>
    </row>
    <row r="18" spans="1:12" ht="25.9" customHeight="1">
      <c r="A18" s="162" t="str">
        <f>""&amp;ปก!A15&amp;""</f>
        <v xml:space="preserve">2.6 มีระบบบริหารคุณภาพที่เปิดโอกาสให้ผู้เกี่ยวข้องทุกฝ่ายมีส่วนร่วม
</v>
      </c>
      <c r="B18" s="162"/>
      <c r="C18" s="162"/>
      <c r="D18" s="162"/>
      <c r="E18" s="162"/>
      <c r="F18" s="163"/>
      <c r="G18" s="163"/>
      <c r="H18" s="165">
        <f>ม.ฐ.2.6!I32</f>
        <v>0</v>
      </c>
      <c r="I18" s="158">
        <f>ปก!H15</f>
        <v>5</v>
      </c>
      <c r="J18" s="158">
        <f>ม.ฐ.2.6!K31</f>
        <v>0</v>
      </c>
      <c r="K18" s="160" t="str">
        <f t="shared" si="6"/>
        <v>1</v>
      </c>
      <c r="L18" s="160" t="str">
        <f t="shared" ref="L18" si="8">IF(J18&lt;=2.49,"กำลังพัฒนา",IF(J18&lt;=2.99,"ปานกลาง",IF(J18&lt;=3.49,"ดี",IF(J18&lt;=3.99,"ดีเลิศ","ยอดเยี่ยม"))))</f>
        <v>กำลังพัฒนา</v>
      </c>
    </row>
    <row r="19" spans="1:12" ht="25.9" customHeight="1">
      <c r="A19" s="162"/>
      <c r="B19" s="162"/>
      <c r="C19" s="162"/>
      <c r="D19" s="162"/>
      <c r="E19" s="162"/>
      <c r="F19" s="164"/>
      <c r="G19" s="164"/>
      <c r="H19" s="166"/>
      <c r="I19" s="159"/>
      <c r="J19" s="159"/>
      <c r="K19" s="161"/>
      <c r="L19" s="161"/>
    </row>
    <row r="20" spans="1:12" ht="25.9" customHeight="1">
      <c r="A20" s="167" t="str">
        <f>""&amp;ปก!A16&amp;""</f>
        <v>มาตรฐานที่ 3 กระบวนการจัดการเรียนการสอนที่เน้นเด็กเป็นสำคัญ</v>
      </c>
      <c r="B20" s="168"/>
      <c r="C20" s="168"/>
      <c r="D20" s="168"/>
      <c r="E20" s="168"/>
      <c r="F20" s="168"/>
      <c r="G20" s="168"/>
      <c r="H20" s="169"/>
      <c r="I20" s="47">
        <f>SUM(I21:I28)</f>
        <v>20</v>
      </c>
      <c r="J20" s="47" t="e">
        <f>SUM(J21:J28)</f>
        <v>#DIV/0!</v>
      </c>
      <c r="K20" s="47" t="e">
        <f>IF(J20&lt;=12.49,"1",IF(J20&lt;=14.99,"2",IF(J20&lt;=17.99,"3",IF(J20&lt;=19.99,"4","5"))))</f>
        <v>#DIV/0!</v>
      </c>
      <c r="L20" s="47" t="e">
        <f>IF(J20&lt;=12.49,"กำลังพัฒนา",IF(J20&lt;=14.99,"ปานกลาง",IF(J20&lt;=17.99,"ดี",IF(J20&lt;=19.99,"ดีเลิศ","ยอดเยี่ยม"))))</f>
        <v>#DIV/0!</v>
      </c>
    </row>
    <row r="21" spans="1:12" ht="25.9" customHeight="1">
      <c r="A21" s="162" t="str">
        <f>""&amp;ปก!A17&amp;""</f>
        <v>3.1 จัดประสบการณ์ที่ส่งเสริมให้เด็กมีพัฒนาการทุกด้านอย่างสมดุลเต็มศักยภาพ</v>
      </c>
      <c r="B21" s="162"/>
      <c r="C21" s="162"/>
      <c r="D21" s="162"/>
      <c r="E21" s="162"/>
      <c r="F21" s="163"/>
      <c r="G21" s="163"/>
      <c r="H21" s="165" t="e">
        <f>มฐ.3.1!I42</f>
        <v>#DIV/0!</v>
      </c>
      <c r="I21" s="158">
        <f>ปก!H17</f>
        <v>5</v>
      </c>
      <c r="J21" s="158" t="e">
        <f>มฐ.3.1!J41</f>
        <v>#DIV/0!</v>
      </c>
      <c r="K21" s="160" t="e">
        <f>IF(J21&lt;=2.49,"1",IF(J21&lt;=2.99,"2",IF(J21&lt;=3.49,"3",IF(J21&lt;=3.99,"4","5"))))</f>
        <v>#DIV/0!</v>
      </c>
      <c r="L21" s="160" t="e">
        <f>IF(J21&lt;=2.49,"กำลังพัฒนา",IF(J21&lt;=2.99,"ปานกลาง",IF(J21&lt;=3.49,"ดี",IF(J21&lt;=3.99,"ดีเลิศ","ยอดเยี่ยม"))))</f>
        <v>#DIV/0!</v>
      </c>
    </row>
    <row r="22" spans="1:12" ht="25.9" customHeight="1">
      <c r="A22" s="162"/>
      <c r="B22" s="162"/>
      <c r="C22" s="162"/>
      <c r="D22" s="162"/>
      <c r="E22" s="162"/>
      <c r="F22" s="164"/>
      <c r="G22" s="164"/>
      <c r="H22" s="166"/>
      <c r="I22" s="159"/>
      <c r="J22" s="159"/>
      <c r="K22" s="161"/>
      <c r="L22" s="161"/>
    </row>
    <row r="23" spans="1:12" ht="25.9" customHeight="1">
      <c r="A23" s="162" t="str">
        <f>""&amp;ปก!A18&amp;""</f>
        <v>3.2 สร้างโอกาสให้เด็กได้รับประสบการณ์ตรง เล่นและปฏิบัติอย่างมีความสุข</v>
      </c>
      <c r="B23" s="162"/>
      <c r="C23" s="162"/>
      <c r="D23" s="162"/>
      <c r="E23" s="162"/>
      <c r="F23" s="163"/>
      <c r="G23" s="163"/>
      <c r="H23" s="165" t="e">
        <f>มฐ.3.2!H42</f>
        <v>#DIV/0!</v>
      </c>
      <c r="I23" s="158">
        <f>ปก!H18</f>
        <v>5</v>
      </c>
      <c r="J23" s="158" t="e">
        <f>มฐ.3.2!I41</f>
        <v>#DIV/0!</v>
      </c>
      <c r="K23" s="160" t="e">
        <f t="shared" ref="K23" si="9">IF(J23&lt;=2.49,"1",IF(J23&lt;=2.99,"2",IF(J23&lt;=3.49,"3",IF(J23&lt;=3.99,"4","5"))))</f>
        <v>#DIV/0!</v>
      </c>
      <c r="L23" s="160" t="e">
        <f t="shared" ref="L23" si="10">IF(J23&lt;=2.49,"กำลังพัฒนา",IF(J23&lt;=2.99,"ปานกลาง",IF(J23&lt;=3.49,"ดี",IF(J23&lt;=3.99,"ดีเลิศ","ยอดเยี่ยม"))))</f>
        <v>#DIV/0!</v>
      </c>
    </row>
    <row r="24" spans="1:12" ht="25.9" customHeight="1">
      <c r="A24" s="162"/>
      <c r="B24" s="162"/>
      <c r="C24" s="162"/>
      <c r="D24" s="162"/>
      <c r="E24" s="162"/>
      <c r="F24" s="164"/>
      <c r="G24" s="164"/>
      <c r="H24" s="166"/>
      <c r="I24" s="159"/>
      <c r="J24" s="159"/>
      <c r="K24" s="161"/>
      <c r="L24" s="161"/>
    </row>
    <row r="25" spans="1:12" ht="25.9" customHeight="1">
      <c r="A25" s="162" t="str">
        <f>""&amp;ปก!A19&amp;""</f>
        <v xml:space="preserve">3.3 จัดบรรยากาศที่เอื้อต่อการเรียนรู้ใช้สื่อและเทคโนโลยีที่เหมาะสมกับวัย
</v>
      </c>
      <c r="B25" s="162"/>
      <c r="C25" s="162"/>
      <c r="D25" s="162"/>
      <c r="E25" s="162"/>
      <c r="F25" s="163"/>
      <c r="G25" s="163"/>
      <c r="H25" s="165" t="e">
        <f>มฐ.3.3!I42</f>
        <v>#DIV/0!</v>
      </c>
      <c r="I25" s="158">
        <f>ปก!H19</f>
        <v>5</v>
      </c>
      <c r="J25" s="158" t="e">
        <f>มฐ.3.3!J41</f>
        <v>#DIV/0!</v>
      </c>
      <c r="K25" s="160" t="e">
        <f t="shared" ref="K25" si="11">IF(J25&lt;=2.49,"1",IF(J25&lt;=2.99,"2",IF(J25&lt;=3.49,"3",IF(J25&lt;=3.99,"4","5"))))</f>
        <v>#DIV/0!</v>
      </c>
      <c r="L25" s="160" t="e">
        <f t="shared" ref="L25" si="12">IF(J25&lt;=2.49,"กำลังพัฒนา",IF(J25&lt;=2.99,"ปานกลาง",IF(J25&lt;=3.49,"ดี",IF(J25&lt;=3.99,"ดีเลิศ","ยอดเยี่ยม"))))</f>
        <v>#DIV/0!</v>
      </c>
    </row>
    <row r="26" spans="1:12" ht="25.9" customHeight="1">
      <c r="A26" s="162"/>
      <c r="B26" s="162"/>
      <c r="C26" s="162"/>
      <c r="D26" s="162"/>
      <c r="E26" s="162"/>
      <c r="F26" s="164"/>
      <c r="G26" s="164"/>
      <c r="H26" s="166"/>
      <c r="I26" s="159"/>
      <c r="J26" s="159"/>
      <c r="K26" s="161"/>
      <c r="L26" s="161"/>
    </row>
    <row r="27" spans="1:12" ht="25.9" customHeight="1">
      <c r="A27" s="162" t="str">
        <f>""&amp;ปก!A20&amp;""</f>
        <v>3.4 ประเมินพัฒนาการเด็กตามสภาพจริงและนาผลการประเมินพัฒนาการเด็กไปปรับปรุง การจัดประสบการณ์และพัฒนาเด็ก</v>
      </c>
      <c r="B27" s="162"/>
      <c r="C27" s="162"/>
      <c r="D27" s="162"/>
      <c r="E27" s="162"/>
      <c r="F27" s="163"/>
      <c r="G27" s="163"/>
      <c r="H27" s="165" t="e">
        <f>มฐ.3.4!I42</f>
        <v>#DIV/0!</v>
      </c>
      <c r="I27" s="158">
        <f>ปก!H20</f>
        <v>5</v>
      </c>
      <c r="J27" s="158" t="e">
        <f>มฐ.3.4!J41</f>
        <v>#DIV/0!</v>
      </c>
      <c r="K27" s="160" t="e">
        <f t="shared" ref="K27" si="13">IF(J27&lt;=2.49,"1",IF(J27&lt;=2.99,"2",IF(J27&lt;=3.49,"3",IF(J27&lt;=3.99,"4","5"))))</f>
        <v>#DIV/0!</v>
      </c>
      <c r="L27" s="160" t="e">
        <f t="shared" ref="L27" si="14">IF(J27&lt;=2.49,"กำลังพัฒนา",IF(J27&lt;=2.99,"ปานกลาง",IF(J27&lt;=3.49,"ดี",IF(J27&lt;=3.99,"ดีเลิศ","ยอดเยี่ยม"))))</f>
        <v>#DIV/0!</v>
      </c>
    </row>
    <row r="28" spans="1:12" ht="48.75" customHeight="1">
      <c r="A28" s="162"/>
      <c r="B28" s="162"/>
      <c r="C28" s="162"/>
      <c r="D28" s="162"/>
      <c r="E28" s="162"/>
      <c r="F28" s="164"/>
      <c r="G28" s="164"/>
      <c r="H28" s="166"/>
      <c r="I28" s="159"/>
      <c r="J28" s="159"/>
      <c r="K28" s="161"/>
      <c r="L28" s="161"/>
    </row>
  </sheetData>
  <mergeCells count="93">
    <mergeCell ref="A8:E9"/>
    <mergeCell ref="F8:F9"/>
    <mergeCell ref="G8:G9"/>
    <mergeCell ref="H8:H9"/>
    <mergeCell ref="K8:K9"/>
    <mergeCell ref="I8:I9"/>
    <mergeCell ref="J8:J9"/>
    <mergeCell ref="A1:L1"/>
    <mergeCell ref="A4:E6"/>
    <mergeCell ref="F4:F6"/>
    <mergeCell ref="G4:G6"/>
    <mergeCell ref="H4:H6"/>
    <mergeCell ref="I4:I6"/>
    <mergeCell ref="J4:J6"/>
    <mergeCell ref="K4:K6"/>
    <mergeCell ref="L4:L6"/>
    <mergeCell ref="A2:L2"/>
    <mergeCell ref="A3:L3"/>
    <mergeCell ref="A7:H7"/>
    <mergeCell ref="L8:L9"/>
    <mergeCell ref="K12:K13"/>
    <mergeCell ref="L12:L13"/>
    <mergeCell ref="A10:E11"/>
    <mergeCell ref="F10:F11"/>
    <mergeCell ref="G10:G11"/>
    <mergeCell ref="H10:H11"/>
    <mergeCell ref="F12:F13"/>
    <mergeCell ref="G12:G13"/>
    <mergeCell ref="H12:H13"/>
    <mergeCell ref="I12:I13"/>
    <mergeCell ref="J12:J13"/>
    <mergeCell ref="A12:E13"/>
    <mergeCell ref="L10:L11"/>
    <mergeCell ref="I10:I11"/>
    <mergeCell ref="J10:J11"/>
    <mergeCell ref="K10:K11"/>
    <mergeCell ref="K14:K15"/>
    <mergeCell ref="L14:L15"/>
    <mergeCell ref="A14:E15"/>
    <mergeCell ref="F14:F15"/>
    <mergeCell ref="G14:G15"/>
    <mergeCell ref="H14:H15"/>
    <mergeCell ref="I14:I15"/>
    <mergeCell ref="J14:J15"/>
    <mergeCell ref="A20:H20"/>
    <mergeCell ref="A16:E17"/>
    <mergeCell ref="F16:F17"/>
    <mergeCell ref="G16:G17"/>
    <mergeCell ref="H16:H17"/>
    <mergeCell ref="I16:I17"/>
    <mergeCell ref="J16:J17"/>
    <mergeCell ref="K16:K17"/>
    <mergeCell ref="L16:L17"/>
    <mergeCell ref="A18:E19"/>
    <mergeCell ref="F18:F19"/>
    <mergeCell ref="G18:G19"/>
    <mergeCell ref="H18:H19"/>
    <mergeCell ref="I18:I19"/>
    <mergeCell ref="J18:J19"/>
    <mergeCell ref="K18:K19"/>
    <mergeCell ref="L18:L19"/>
    <mergeCell ref="J21:J22"/>
    <mergeCell ref="K21:K22"/>
    <mergeCell ref="L21:L22"/>
    <mergeCell ref="A23:E24"/>
    <mergeCell ref="A25:E26"/>
    <mergeCell ref="J23:J24"/>
    <mergeCell ref="K23:K24"/>
    <mergeCell ref="L23:L24"/>
    <mergeCell ref="J25:J26"/>
    <mergeCell ref="K25:K26"/>
    <mergeCell ref="L25:L26"/>
    <mergeCell ref="A21:E22"/>
    <mergeCell ref="F21:F22"/>
    <mergeCell ref="G21:G22"/>
    <mergeCell ref="H21:H22"/>
    <mergeCell ref="I21:I22"/>
    <mergeCell ref="J27:J28"/>
    <mergeCell ref="K27:K28"/>
    <mergeCell ref="L27:L28"/>
    <mergeCell ref="A27:E28"/>
    <mergeCell ref="F23:F24"/>
    <mergeCell ref="G23:G24"/>
    <mergeCell ref="H23:H24"/>
    <mergeCell ref="I23:I24"/>
    <mergeCell ref="F25:F26"/>
    <mergeCell ref="G25:G26"/>
    <mergeCell ref="H25:H26"/>
    <mergeCell ref="I25:I26"/>
    <mergeCell ref="F27:F28"/>
    <mergeCell ref="G27:G28"/>
    <mergeCell ref="H27:H28"/>
    <mergeCell ref="I27:I28"/>
  </mergeCells>
  <pageMargins left="0.43307086614173229" right="0.12" top="0.55118110236220474" bottom="0.35433070866141736" header="0.31496062992125984" footer="0.31496062992125984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22"/>
  <sheetViews>
    <sheetView view="pageBreakPreview" zoomScale="95" zoomScaleNormal="100" zoomScaleSheetLayoutView="95" workbookViewId="0">
      <selection activeCell="F4" sqref="F4"/>
    </sheetView>
  </sheetViews>
  <sheetFormatPr defaultColWidth="9" defaultRowHeight="20.45" customHeight="1"/>
  <cols>
    <col min="1" max="1" width="4.42578125" style="32" customWidth="1"/>
    <col min="2" max="2" width="17.85546875" style="32" customWidth="1"/>
    <col min="3" max="3" width="13.42578125" style="32" customWidth="1"/>
    <col min="4" max="4" width="12.5703125" style="32" customWidth="1"/>
    <col min="5" max="5" width="12" style="32" customWidth="1"/>
    <col min="6" max="7" width="6.85546875" style="32" customWidth="1"/>
    <col min="8" max="8" width="7.5703125" style="32" customWidth="1"/>
    <col min="9" max="9" width="9" style="32" customWidth="1"/>
    <col min="10" max="16384" width="9" style="32"/>
  </cols>
  <sheetData>
    <row r="1" spans="1:9" s="5" customFormat="1" ht="20.45" customHeight="1">
      <c r="A1" s="92" t="str">
        <f>"โรงเรียน"&amp;""&amp;ปก!F2&amp;"         "&amp;"สพป."&amp;" "&amp;ปก!F6</f>
        <v>โรงเรียนบ้านหนองเหียง         สพป. ประจวบคีรีขันธ์ เขต 2</v>
      </c>
      <c r="B1" s="92"/>
      <c r="C1" s="92"/>
      <c r="D1" s="92"/>
      <c r="E1" s="92"/>
      <c r="F1" s="92"/>
      <c r="G1" s="92"/>
      <c r="H1" s="92"/>
      <c r="I1" s="92"/>
    </row>
    <row r="2" spans="1:9" s="20" customFormat="1" ht="20.45" customHeight="1">
      <c r="A2" s="87" t="s">
        <v>18</v>
      </c>
      <c r="B2" s="87"/>
      <c r="C2" s="87"/>
      <c r="D2" s="87"/>
      <c r="E2" s="87"/>
      <c r="F2" s="87"/>
      <c r="G2" s="87"/>
      <c r="H2" s="88">
        <f ca="1">TODAY()</f>
        <v>43596</v>
      </c>
      <c r="I2" s="89"/>
    </row>
    <row r="3" spans="1:9" s="20" customFormat="1" ht="20.45" customHeight="1">
      <c r="A3" s="21" t="s">
        <v>10</v>
      </c>
      <c r="B3" s="22" t="s">
        <v>11</v>
      </c>
      <c r="C3" s="22" t="s">
        <v>12</v>
      </c>
      <c r="D3" s="22" t="s">
        <v>13</v>
      </c>
      <c r="E3" s="22" t="s">
        <v>14</v>
      </c>
      <c r="F3" s="90" t="s">
        <v>15</v>
      </c>
      <c r="G3" s="91"/>
      <c r="H3" s="22" t="s">
        <v>16</v>
      </c>
      <c r="I3" s="22" t="s">
        <v>17</v>
      </c>
    </row>
    <row r="4" spans="1:9" ht="20.45" customHeight="1">
      <c r="A4" s="23">
        <v>1</v>
      </c>
      <c r="B4" s="24"/>
      <c r="C4" s="25"/>
      <c r="D4" s="26"/>
      <c r="E4" s="27"/>
      <c r="F4" s="28"/>
      <c r="G4" s="29"/>
      <c r="H4" s="30"/>
      <c r="I4" s="31"/>
    </row>
    <row r="5" spans="1:9" ht="20.45" customHeight="1">
      <c r="A5" s="23"/>
      <c r="B5" s="24"/>
      <c r="C5" s="25"/>
      <c r="D5" s="26"/>
      <c r="E5" s="27"/>
      <c r="F5" s="28"/>
      <c r="G5" s="29"/>
      <c r="H5" s="30"/>
      <c r="I5" s="31"/>
    </row>
    <row r="6" spans="1:9" ht="20.45" customHeight="1">
      <c r="A6" s="23"/>
      <c r="B6" s="24"/>
      <c r="C6" s="25"/>
      <c r="D6" s="26"/>
      <c r="E6" s="27"/>
      <c r="F6" s="28"/>
      <c r="G6" s="29"/>
      <c r="H6" s="30"/>
      <c r="I6" s="31"/>
    </row>
    <row r="7" spans="1:9" ht="20.45" customHeight="1">
      <c r="A7" s="23"/>
      <c r="B7" s="24"/>
      <c r="C7" s="25"/>
      <c r="D7" s="26"/>
      <c r="E7" s="27"/>
      <c r="F7" s="28"/>
      <c r="G7" s="29"/>
      <c r="H7" s="30"/>
      <c r="I7" s="31"/>
    </row>
    <row r="8" spans="1:9" ht="20.45" customHeight="1">
      <c r="A8" s="23"/>
      <c r="B8" s="24"/>
      <c r="C8" s="25"/>
      <c r="D8" s="26"/>
      <c r="E8" s="27"/>
      <c r="F8" s="28"/>
      <c r="G8" s="29"/>
      <c r="H8" s="30"/>
      <c r="I8" s="31"/>
    </row>
    <row r="9" spans="1:9" ht="20.45" customHeight="1">
      <c r="A9" s="23"/>
      <c r="B9" s="24"/>
      <c r="C9" s="25"/>
      <c r="D9" s="26"/>
      <c r="E9" s="27"/>
      <c r="F9" s="28"/>
      <c r="G9" s="29"/>
      <c r="H9" s="30"/>
      <c r="I9" s="31"/>
    </row>
    <row r="10" spans="1:9" ht="20.45" customHeight="1">
      <c r="A10" s="23"/>
      <c r="B10" s="24"/>
      <c r="C10" s="25"/>
      <c r="D10" s="26"/>
      <c r="E10" s="27"/>
      <c r="F10" s="28"/>
      <c r="G10" s="29"/>
      <c r="H10" s="30"/>
      <c r="I10" s="31"/>
    </row>
    <row r="11" spans="1:9" ht="20.45" customHeight="1">
      <c r="A11" s="23"/>
      <c r="B11" s="24"/>
      <c r="C11" s="25"/>
      <c r="D11" s="26"/>
      <c r="E11" s="27"/>
      <c r="F11" s="28"/>
      <c r="G11" s="29"/>
      <c r="H11" s="30"/>
      <c r="I11" s="31"/>
    </row>
    <row r="12" spans="1:9" ht="20.45" customHeight="1">
      <c r="A12" s="23"/>
      <c r="B12" s="24"/>
      <c r="C12" s="25"/>
      <c r="D12" s="26"/>
      <c r="E12" s="27"/>
      <c r="F12" s="28"/>
      <c r="G12" s="29"/>
      <c r="H12" s="30"/>
      <c r="I12" s="31"/>
    </row>
    <row r="13" spans="1:9" ht="20.45" customHeight="1">
      <c r="A13" s="23"/>
      <c r="B13" s="24"/>
      <c r="C13" s="25"/>
      <c r="D13" s="26"/>
      <c r="E13" s="27"/>
      <c r="F13" s="28"/>
      <c r="G13" s="29"/>
      <c r="H13" s="30"/>
      <c r="I13" s="31"/>
    </row>
    <row r="14" spans="1:9" ht="20.45" customHeight="1">
      <c r="A14" s="23"/>
      <c r="B14" s="24"/>
      <c r="C14" s="25"/>
      <c r="D14" s="26"/>
      <c r="E14" s="27"/>
      <c r="F14" s="28"/>
      <c r="G14" s="29"/>
      <c r="H14" s="30"/>
      <c r="I14" s="31"/>
    </row>
    <row r="15" spans="1:9" ht="20.45" customHeight="1">
      <c r="A15" s="23"/>
      <c r="B15" s="24"/>
      <c r="C15" s="25"/>
      <c r="D15" s="26"/>
      <c r="E15" s="27"/>
      <c r="F15" s="28"/>
      <c r="G15" s="29"/>
      <c r="H15" s="30"/>
      <c r="I15" s="31"/>
    </row>
    <row r="16" spans="1:9" ht="20.45" customHeight="1">
      <c r="A16" s="23"/>
      <c r="B16" s="24"/>
      <c r="C16" s="25"/>
      <c r="D16" s="26"/>
      <c r="E16" s="27"/>
      <c r="F16" s="28"/>
      <c r="G16" s="29"/>
      <c r="H16" s="30"/>
      <c r="I16" s="31"/>
    </row>
    <row r="17" spans="1:9" ht="20.45" customHeight="1">
      <c r="A17" s="23"/>
      <c r="B17" s="24"/>
      <c r="C17" s="25"/>
      <c r="D17" s="26"/>
      <c r="E17" s="27"/>
      <c r="F17" s="28"/>
      <c r="G17" s="29"/>
      <c r="H17" s="30"/>
      <c r="I17" s="31"/>
    </row>
    <row r="18" spans="1:9" ht="20.45" customHeight="1">
      <c r="A18" s="23"/>
      <c r="B18" s="24"/>
      <c r="C18" s="25"/>
      <c r="D18" s="26"/>
      <c r="E18" s="27"/>
      <c r="F18" s="28"/>
      <c r="G18" s="29"/>
      <c r="H18" s="30"/>
      <c r="I18" s="31"/>
    </row>
    <row r="19" spans="1:9" ht="20.45" customHeight="1">
      <c r="A19" s="23"/>
      <c r="B19" s="24"/>
      <c r="C19" s="25"/>
      <c r="D19" s="26"/>
      <c r="E19" s="27"/>
      <c r="F19" s="28"/>
      <c r="G19" s="29"/>
      <c r="H19" s="30"/>
      <c r="I19" s="31"/>
    </row>
    <row r="20" spans="1:9" ht="20.45" customHeight="1">
      <c r="A20" s="23"/>
      <c r="B20" s="24"/>
      <c r="C20" s="25"/>
      <c r="D20" s="26"/>
      <c r="E20" s="27"/>
      <c r="F20" s="28"/>
      <c r="G20" s="29"/>
      <c r="H20" s="30"/>
      <c r="I20" s="31"/>
    </row>
    <row r="21" spans="1:9" ht="20.45" customHeight="1">
      <c r="A21" s="23"/>
      <c r="B21" s="24"/>
      <c r="C21" s="25"/>
      <c r="D21" s="26"/>
      <c r="E21" s="27"/>
      <c r="F21" s="28"/>
      <c r="G21" s="29"/>
      <c r="H21" s="30"/>
      <c r="I21" s="31"/>
    </row>
    <row r="22" spans="1:9" ht="20.45" customHeight="1">
      <c r="A22" s="23"/>
      <c r="B22" s="24"/>
      <c r="C22" s="25"/>
      <c r="D22" s="26"/>
      <c r="E22" s="27"/>
      <c r="F22" s="28"/>
      <c r="G22" s="29"/>
      <c r="H22" s="30"/>
      <c r="I22" s="31"/>
    </row>
  </sheetData>
  <mergeCells count="4">
    <mergeCell ref="A2:G2"/>
    <mergeCell ref="H2:I2"/>
    <mergeCell ref="F3:G3"/>
    <mergeCell ref="A1:I1"/>
  </mergeCells>
  <pageMargins left="0.43307086614173229" right="0.12" top="0.55118110236220474" bottom="0.35433070866141736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7"/>
  <sheetViews>
    <sheetView view="pageBreakPreview" zoomScaleNormal="100" zoomScaleSheetLayoutView="100" workbookViewId="0">
      <selection activeCell="H4" sqref="H4:I6"/>
    </sheetView>
  </sheetViews>
  <sheetFormatPr defaultColWidth="9" defaultRowHeight="21.6" customHeight="1"/>
  <cols>
    <col min="1" max="1" width="4.42578125" style="32" customWidth="1"/>
    <col min="2" max="2" width="20" style="32" customWidth="1"/>
    <col min="3" max="3" width="10.42578125" style="32" customWidth="1"/>
    <col min="4" max="6" width="9.7109375" style="32" customWidth="1"/>
    <col min="7" max="7" width="8.140625" style="32" customWidth="1"/>
    <col min="8" max="9" width="9.7109375" style="32" customWidth="1"/>
    <col min="10" max="16384" width="9" style="32"/>
  </cols>
  <sheetData>
    <row r="1" spans="1:9" s="5" customFormat="1" ht="21.6" customHeight="1">
      <c r="A1" s="96" t="str">
        <f>"โรงเรียน"&amp;""&amp;ปก!F2&amp;"         "&amp;"สพป."&amp;" "&amp;ปก!F6</f>
        <v>โรงเรียนบ้านหนองเหียง         สพป. ประจวบคีรีขันธ์ เขต 2</v>
      </c>
      <c r="B1" s="96"/>
      <c r="C1" s="96"/>
      <c r="D1" s="96"/>
      <c r="E1" s="96"/>
      <c r="F1" s="96"/>
      <c r="G1" s="96"/>
      <c r="H1" s="96"/>
      <c r="I1" s="96"/>
    </row>
    <row r="2" spans="1:9" s="20" customFormat="1" ht="21.6" customHeight="1">
      <c r="A2" s="95" t="s">
        <v>18</v>
      </c>
      <c r="B2" s="95"/>
      <c r="C2" s="95"/>
      <c r="D2" s="95"/>
      <c r="E2" s="95"/>
      <c r="F2" s="95"/>
      <c r="G2" s="95"/>
      <c r="H2" s="93">
        <f ca="1">TODAY()</f>
        <v>43596</v>
      </c>
      <c r="I2" s="94"/>
    </row>
    <row r="3" spans="1:9" s="20" customFormat="1" ht="21.6" customHeight="1">
      <c r="A3" s="21" t="s">
        <v>10</v>
      </c>
      <c r="B3" s="22" t="s">
        <v>11</v>
      </c>
      <c r="C3" s="22" t="s">
        <v>12</v>
      </c>
      <c r="D3" s="22" t="s">
        <v>13</v>
      </c>
      <c r="E3" s="22" t="s">
        <v>14</v>
      </c>
      <c r="F3" s="90" t="s">
        <v>15</v>
      </c>
      <c r="G3" s="91"/>
      <c r="H3" s="22" t="s">
        <v>16</v>
      </c>
      <c r="I3" s="22" t="s">
        <v>17</v>
      </c>
    </row>
    <row r="4" spans="1:9" ht="21.6" customHeight="1">
      <c r="A4" s="23"/>
      <c r="B4" s="24"/>
      <c r="C4" s="25"/>
      <c r="D4" s="26"/>
      <c r="E4" s="27"/>
      <c r="F4" s="28" t="str">
        <f ca="1">DATEDIF(E4,TODAY(),"y")&amp;"  "</f>
        <v xml:space="preserve">119  </v>
      </c>
      <c r="G4" s="29" t="str">
        <f ca="1">DATEDIF(E4,TODAY(),"ym")&amp;" "</f>
        <v xml:space="preserve">4 </v>
      </c>
      <c r="H4" s="30"/>
      <c r="I4" s="31"/>
    </row>
    <row r="5" spans="1:9" ht="21.6" customHeight="1">
      <c r="A5" s="23"/>
      <c r="B5" s="24"/>
      <c r="C5" s="25"/>
      <c r="D5" s="26"/>
      <c r="E5" s="27"/>
      <c r="F5" s="28" t="str">
        <f ca="1">DATEDIF(E5,TODAY(),"y")&amp;"  "</f>
        <v xml:space="preserve">119  </v>
      </c>
      <c r="G5" s="29" t="str">
        <f ca="1">DATEDIF(E5,TODAY(),"ym")&amp;" "</f>
        <v xml:space="preserve">4 </v>
      </c>
      <c r="H5" s="30"/>
      <c r="I5" s="31"/>
    </row>
    <row r="6" spans="1:9" ht="21.6" customHeight="1">
      <c r="A6" s="23"/>
      <c r="B6" s="24"/>
      <c r="C6" s="25"/>
      <c r="D6" s="26"/>
      <c r="E6" s="27"/>
      <c r="F6" s="28"/>
      <c r="G6" s="29"/>
      <c r="H6" s="30"/>
      <c r="I6" s="31"/>
    </row>
    <row r="7" spans="1:9" ht="21.6" customHeight="1">
      <c r="A7" s="23"/>
      <c r="B7" s="24"/>
      <c r="C7" s="25"/>
      <c r="D7" s="26"/>
      <c r="E7" s="27"/>
      <c r="F7" s="28"/>
      <c r="G7" s="29"/>
      <c r="H7" s="30"/>
      <c r="I7" s="31"/>
    </row>
    <row r="8" spans="1:9" ht="21.6" customHeight="1">
      <c r="A8" s="23"/>
      <c r="B8" s="24"/>
      <c r="C8" s="25"/>
      <c r="D8" s="26"/>
      <c r="E8" s="27"/>
      <c r="F8" s="28"/>
      <c r="G8" s="29"/>
      <c r="H8" s="30"/>
      <c r="I8" s="31"/>
    </row>
    <row r="9" spans="1:9" ht="21.6" customHeight="1">
      <c r="A9" s="23"/>
      <c r="B9" s="24"/>
      <c r="C9" s="25"/>
      <c r="D9" s="26"/>
      <c r="E9" s="27"/>
      <c r="F9" s="28"/>
      <c r="G9" s="29"/>
      <c r="H9" s="30"/>
      <c r="I9" s="31"/>
    </row>
    <row r="10" spans="1:9" ht="21.6" customHeight="1">
      <c r="A10" s="23"/>
      <c r="B10" s="24"/>
      <c r="C10" s="25"/>
      <c r="D10" s="26"/>
      <c r="E10" s="27"/>
      <c r="F10" s="28"/>
      <c r="G10" s="29"/>
      <c r="H10" s="30"/>
      <c r="I10" s="31"/>
    </row>
    <row r="11" spans="1:9" ht="21.6" customHeight="1">
      <c r="A11" s="23"/>
      <c r="B11" s="24"/>
      <c r="C11" s="25"/>
      <c r="D11" s="26"/>
      <c r="E11" s="27"/>
      <c r="F11" s="28"/>
      <c r="G11" s="29"/>
      <c r="H11" s="30"/>
      <c r="I11" s="31"/>
    </row>
    <row r="12" spans="1:9" ht="21.6" customHeight="1">
      <c r="A12" s="23"/>
      <c r="B12" s="24"/>
      <c r="C12" s="25"/>
      <c r="D12" s="26"/>
      <c r="E12" s="27"/>
      <c r="F12" s="28"/>
      <c r="G12" s="29"/>
      <c r="H12" s="30"/>
      <c r="I12" s="31"/>
    </row>
    <row r="13" spans="1:9" ht="21.6" customHeight="1">
      <c r="A13" s="23"/>
      <c r="B13" s="24"/>
      <c r="C13" s="25"/>
      <c r="D13" s="26"/>
      <c r="E13" s="27"/>
      <c r="F13" s="28"/>
      <c r="G13" s="29"/>
      <c r="H13" s="30"/>
      <c r="I13" s="31"/>
    </row>
    <row r="14" spans="1:9" ht="21.6" customHeight="1">
      <c r="A14" s="23"/>
      <c r="B14" s="24"/>
      <c r="C14" s="25"/>
      <c r="D14" s="26"/>
      <c r="E14" s="27"/>
      <c r="F14" s="28"/>
      <c r="G14" s="29"/>
      <c r="H14" s="30"/>
      <c r="I14" s="31"/>
    </row>
    <row r="15" spans="1:9" ht="21.6" customHeight="1">
      <c r="A15" s="23"/>
      <c r="B15" s="24"/>
      <c r="C15" s="25"/>
      <c r="D15" s="26"/>
      <c r="E15" s="27"/>
      <c r="F15" s="28"/>
      <c r="G15" s="29"/>
      <c r="H15" s="30"/>
      <c r="I15" s="31"/>
    </row>
    <row r="16" spans="1:9" ht="21.6" customHeight="1">
      <c r="A16" s="23"/>
      <c r="B16" s="24"/>
      <c r="C16" s="25"/>
      <c r="D16" s="26"/>
      <c r="E16" s="27"/>
      <c r="F16" s="28"/>
      <c r="G16" s="29"/>
      <c r="H16" s="30"/>
      <c r="I16" s="31"/>
    </row>
    <row r="17" spans="1:9" ht="21.6" customHeight="1">
      <c r="A17" s="23"/>
      <c r="B17" s="24"/>
      <c r="C17" s="25"/>
      <c r="D17" s="26"/>
      <c r="E17" s="27"/>
      <c r="F17" s="28"/>
      <c r="G17" s="29"/>
      <c r="H17" s="30"/>
      <c r="I17" s="31"/>
    </row>
    <row r="18" spans="1:9" ht="21.6" customHeight="1">
      <c r="A18" s="23"/>
      <c r="B18" s="24"/>
      <c r="C18" s="25"/>
      <c r="D18" s="26"/>
      <c r="E18" s="27"/>
      <c r="F18" s="28"/>
      <c r="G18" s="29"/>
      <c r="H18" s="30"/>
      <c r="I18" s="31"/>
    </row>
    <row r="19" spans="1:9" ht="21.6" customHeight="1">
      <c r="A19" s="23"/>
      <c r="B19" s="24"/>
      <c r="C19" s="25"/>
      <c r="D19" s="26"/>
      <c r="E19" s="27"/>
      <c r="F19" s="28"/>
      <c r="G19" s="29"/>
      <c r="H19" s="30"/>
      <c r="I19" s="31"/>
    </row>
    <row r="20" spans="1:9" ht="21.6" customHeight="1">
      <c r="A20" s="23"/>
      <c r="B20" s="24"/>
      <c r="C20" s="25"/>
      <c r="D20" s="26"/>
      <c r="E20" s="27"/>
      <c r="F20" s="28"/>
      <c r="G20" s="29"/>
      <c r="H20" s="30"/>
      <c r="I20" s="31"/>
    </row>
    <row r="21" spans="1:9" ht="21.6" customHeight="1">
      <c r="A21" s="23"/>
      <c r="B21" s="24"/>
      <c r="C21" s="25"/>
      <c r="D21" s="26"/>
      <c r="E21" s="27"/>
      <c r="F21" s="28"/>
      <c r="G21" s="29"/>
      <c r="H21" s="30"/>
      <c r="I21" s="31"/>
    </row>
    <row r="22" spans="1:9" ht="21.6" customHeight="1">
      <c r="A22" s="23"/>
      <c r="B22" s="24"/>
      <c r="C22" s="25"/>
      <c r="D22" s="26"/>
      <c r="E22" s="27"/>
      <c r="F22" s="28"/>
      <c r="G22" s="29"/>
      <c r="H22" s="30"/>
      <c r="I22" s="31"/>
    </row>
    <row r="23" spans="1:9" ht="21.6" customHeight="1">
      <c r="A23" s="23"/>
      <c r="B23" s="24"/>
      <c r="C23" s="25"/>
      <c r="D23" s="26"/>
      <c r="E23" s="27"/>
      <c r="F23" s="28"/>
      <c r="G23" s="29"/>
      <c r="H23" s="30"/>
      <c r="I23" s="31"/>
    </row>
    <row r="24" spans="1:9" ht="21.6" customHeight="1">
      <c r="A24" s="23"/>
      <c r="B24" s="24"/>
      <c r="C24" s="25"/>
      <c r="D24" s="26"/>
      <c r="E24" s="27"/>
      <c r="F24" s="28"/>
      <c r="G24" s="29"/>
      <c r="H24" s="30"/>
      <c r="I24" s="31"/>
    </row>
    <row r="25" spans="1:9" ht="21.6" customHeight="1">
      <c r="A25" s="23"/>
      <c r="B25" s="24"/>
      <c r="C25" s="25"/>
      <c r="D25" s="26"/>
      <c r="E25" s="27"/>
      <c r="F25" s="28"/>
      <c r="G25" s="29"/>
      <c r="H25" s="30"/>
      <c r="I25" s="31"/>
    </row>
    <row r="26" spans="1:9" ht="21.6" customHeight="1">
      <c r="A26" s="23"/>
      <c r="B26" s="24"/>
      <c r="C26" s="25"/>
      <c r="D26" s="26"/>
      <c r="E26" s="27"/>
      <c r="F26" s="28"/>
      <c r="G26" s="29"/>
      <c r="H26" s="30"/>
      <c r="I26" s="31"/>
    </row>
    <row r="27" spans="1:9" ht="21.6" customHeight="1">
      <c r="A27" s="23"/>
      <c r="B27" s="24"/>
      <c r="C27" s="25"/>
      <c r="D27" s="26"/>
      <c r="E27" s="27"/>
      <c r="F27" s="28"/>
      <c r="G27" s="29"/>
      <c r="H27" s="30"/>
      <c r="I27" s="31"/>
    </row>
  </sheetData>
  <mergeCells count="4">
    <mergeCell ref="H2:I2"/>
    <mergeCell ref="F3:G3"/>
    <mergeCell ref="A2:G2"/>
    <mergeCell ref="A1:I1"/>
  </mergeCells>
  <pageMargins left="0.43307086614173229" right="0.12" top="0.55118110236220474" bottom="0.35433070866141736" header="0.31496062992125984" footer="0.31496062992125984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L37"/>
  <sheetViews>
    <sheetView view="pageBreakPreview" zoomScale="79" zoomScaleNormal="89" zoomScaleSheetLayoutView="79" workbookViewId="0">
      <selection activeCell="I11" sqref="I11"/>
    </sheetView>
  </sheetViews>
  <sheetFormatPr defaultColWidth="7.28515625" defaultRowHeight="22.9" customHeight="1"/>
  <cols>
    <col min="1" max="1" width="4" style="12" customWidth="1"/>
    <col min="2" max="5" width="3.7109375" style="12" customWidth="1"/>
    <col min="6" max="6" width="1.7109375" style="12" customWidth="1"/>
    <col min="7" max="9" width="16" style="12" customWidth="1"/>
    <col min="10" max="10" width="6.5703125" style="12" customWidth="1"/>
    <col min="11" max="12" width="7.85546875" style="12" customWidth="1"/>
    <col min="13" max="16384" width="7.28515625" style="12"/>
  </cols>
  <sheetData>
    <row r="1" spans="1:12" s="6" customFormat="1" ht="22.9" customHeight="1">
      <c r="A1" s="97" t="str">
        <f>ปก!A1</f>
        <v>โปรแกรมประเมินมาตรฐานการศึกษาขั้นพื้นฐานเพื่อการประกันคุณภาพภายใน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s="6" customFormat="1" ht="22.9" customHeight="1">
      <c r="A2" s="6" t="str">
        <f>""&amp;ปก!A9</f>
        <v>มาตรฐานที่ 2 กระบวนการบริหารและการจัดการ</v>
      </c>
    </row>
    <row r="3" spans="1:12" s="6" customFormat="1" ht="22.9" customHeight="1">
      <c r="A3" s="98" t="str">
        <f>"      "&amp;ปก!A10</f>
        <v xml:space="preserve">      2.1 มีหลักสูตรครอบคลุมพัฒนาการทั้ง 4 ด้าน สอดคล้องกับบริบทของท้องถิ่น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1:12" s="6" customFormat="1" ht="22.9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2" s="6" customFormat="1" ht="22.9" customHeight="1">
      <c r="A5" s="7"/>
      <c r="B5" s="7"/>
      <c r="C5" s="7"/>
      <c r="D5" s="7"/>
      <c r="E5" s="7"/>
      <c r="F5" s="7"/>
      <c r="G5" s="7"/>
      <c r="H5" s="7"/>
      <c r="I5" s="50"/>
      <c r="J5" s="7"/>
      <c r="K5" s="7"/>
      <c r="L5" s="7"/>
    </row>
    <row r="6" spans="1:12" s="6" customFormat="1" ht="22.9" customHeight="1">
      <c r="A6" s="105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</row>
    <row r="7" spans="1:12" s="8" customFormat="1" ht="22.9" customHeight="1">
      <c r="A7" s="101" t="s">
        <v>10</v>
      </c>
      <c r="B7" s="104" t="s">
        <v>9</v>
      </c>
      <c r="C7" s="104"/>
      <c r="D7" s="104"/>
      <c r="E7" s="104"/>
      <c r="F7" s="104"/>
      <c r="G7" s="114" t="s">
        <v>45</v>
      </c>
      <c r="H7" s="103" t="s">
        <v>46</v>
      </c>
      <c r="I7" s="103" t="s">
        <v>47</v>
      </c>
      <c r="J7" s="100" t="s">
        <v>25</v>
      </c>
      <c r="K7" s="102" t="s">
        <v>26</v>
      </c>
      <c r="L7" s="100" t="s">
        <v>27</v>
      </c>
    </row>
    <row r="8" spans="1:12" s="8" customFormat="1" ht="22.9" customHeight="1">
      <c r="A8" s="101"/>
      <c r="B8" s="104"/>
      <c r="C8" s="104"/>
      <c r="D8" s="104"/>
      <c r="E8" s="104"/>
      <c r="F8" s="104"/>
      <c r="G8" s="114"/>
      <c r="H8" s="103"/>
      <c r="I8" s="103"/>
      <c r="J8" s="100"/>
      <c r="K8" s="102"/>
      <c r="L8" s="100"/>
    </row>
    <row r="9" spans="1:12" s="8" customFormat="1" ht="47.25" customHeight="1">
      <c r="A9" s="101"/>
      <c r="B9" s="104"/>
      <c r="C9" s="104"/>
      <c r="D9" s="104"/>
      <c r="E9" s="104"/>
      <c r="F9" s="104"/>
      <c r="G9" s="114"/>
      <c r="H9" s="103"/>
      <c r="I9" s="103"/>
      <c r="J9" s="100"/>
      <c r="K9" s="102"/>
      <c r="L9" s="100"/>
    </row>
    <row r="10" spans="1:12" s="8" customFormat="1" ht="34.5" customHeight="1">
      <c r="A10" s="101"/>
      <c r="B10" s="104"/>
      <c r="C10" s="104"/>
      <c r="D10" s="104"/>
      <c r="E10" s="104"/>
      <c r="F10" s="104"/>
      <c r="G10" s="9">
        <v>5</v>
      </c>
      <c r="H10" s="9">
        <v>5</v>
      </c>
      <c r="I10" s="49">
        <v>5</v>
      </c>
      <c r="J10" s="9">
        <v>5</v>
      </c>
      <c r="K10" s="9">
        <f>ปก!H10</f>
        <v>5</v>
      </c>
      <c r="L10" s="42" t="s">
        <v>28</v>
      </c>
    </row>
    <row r="11" spans="1:12" ht="22.9" customHeight="1">
      <c r="A11" s="11">
        <f>IF(ข้อมูลผู้บริหาร!A4=0,"",ข้อมูลผู้บริหาร!A4)</f>
        <v>1</v>
      </c>
      <c r="B11" s="99" t="str">
        <f>IF(ข้อมูลผู้บริหาร!B4=0,"",ข้อมูลผู้บริหาร!B4)</f>
        <v/>
      </c>
      <c r="C11" s="99"/>
      <c r="D11" s="99"/>
      <c r="E11" s="99"/>
      <c r="F11" s="99"/>
      <c r="G11" s="11"/>
      <c r="H11" s="11"/>
      <c r="I11" s="11"/>
      <c r="J11" s="14" t="str">
        <f>IF(SUM(G11:I11)=0,"",AVERAGE(G11:I11))</f>
        <v/>
      </c>
      <c r="K11" s="14" t="str">
        <f>IF(SUM(G11:I11)=0,"",J11/J$10*K$10)</f>
        <v/>
      </c>
      <c r="L11" s="15" t="str">
        <f>IF(SUM(G11:I11)=0,"",IF(K11&lt;(K10/2),"ไม่ผ่าน","ผ่าน"))</f>
        <v/>
      </c>
    </row>
    <row r="12" spans="1:12" ht="22.9" customHeight="1">
      <c r="A12" s="11" t="str">
        <f>IF(ข้อมูลผู้บริหาร!A5=0,"",ข้อมูลผู้บริหาร!A5)</f>
        <v/>
      </c>
      <c r="B12" s="99" t="str">
        <f>IF(ข้อมูลผู้บริหาร!B5=0,"",ข้อมูลผู้บริหาร!B5)</f>
        <v/>
      </c>
      <c r="C12" s="99"/>
      <c r="D12" s="99"/>
      <c r="E12" s="99"/>
      <c r="F12" s="99"/>
      <c r="G12" s="11"/>
      <c r="H12" s="11"/>
      <c r="I12" s="11"/>
      <c r="J12" s="14" t="str">
        <f t="shared" ref="J12:J30" si="0">IF(SUM(G12:I12)=0,"",AVERAGE(G12:I12))</f>
        <v/>
      </c>
      <c r="K12" s="14" t="str">
        <f t="shared" ref="K12:K30" si="1">IF(SUM(G12:I12)=0,"",J12/J$10*K$10)</f>
        <v/>
      </c>
      <c r="L12" s="15" t="str">
        <f t="shared" ref="L12:L30" si="2">IF(SUM(G12:I12)=0,"",IF(K12&lt;(K11/2),"ไม่ผ่าน","ผ่าน"))</f>
        <v/>
      </c>
    </row>
    <row r="13" spans="1:12" ht="22.9" customHeight="1">
      <c r="A13" s="11" t="str">
        <f>IF(ข้อมูลผู้บริหาร!A6=0,"",ข้อมูลผู้บริหาร!A6)</f>
        <v/>
      </c>
      <c r="B13" s="99" t="str">
        <f>IF(ข้อมูลผู้บริหาร!B6=0,"",ข้อมูลผู้บริหาร!B6)</f>
        <v/>
      </c>
      <c r="C13" s="99"/>
      <c r="D13" s="99"/>
      <c r="E13" s="99"/>
      <c r="F13" s="99"/>
      <c r="G13" s="11"/>
      <c r="H13" s="11"/>
      <c r="I13" s="11"/>
      <c r="J13" s="14" t="str">
        <f t="shared" si="0"/>
        <v/>
      </c>
      <c r="K13" s="14" t="str">
        <f t="shared" si="1"/>
        <v/>
      </c>
      <c r="L13" s="15" t="str">
        <f t="shared" si="2"/>
        <v/>
      </c>
    </row>
    <row r="14" spans="1:12" ht="22.9" customHeight="1">
      <c r="A14" s="11" t="str">
        <f>IF(ข้อมูลผู้บริหาร!A7=0,"",ข้อมูลผู้บริหาร!A7)</f>
        <v/>
      </c>
      <c r="B14" s="99" t="str">
        <f>IF(ข้อมูลผู้บริหาร!B7=0,"",ข้อมูลผู้บริหาร!B7)</f>
        <v/>
      </c>
      <c r="C14" s="99"/>
      <c r="D14" s="99"/>
      <c r="E14" s="99"/>
      <c r="F14" s="99"/>
      <c r="G14" s="11"/>
      <c r="H14" s="11"/>
      <c r="I14" s="11"/>
      <c r="J14" s="14" t="str">
        <f t="shared" si="0"/>
        <v/>
      </c>
      <c r="K14" s="14" t="str">
        <f t="shared" si="1"/>
        <v/>
      </c>
      <c r="L14" s="15" t="str">
        <f t="shared" si="2"/>
        <v/>
      </c>
    </row>
    <row r="15" spans="1:12" ht="22.9" customHeight="1">
      <c r="A15" s="11" t="str">
        <f>IF(ข้อมูลผู้บริหาร!A8=0,"",ข้อมูลผู้บริหาร!A8)</f>
        <v/>
      </c>
      <c r="B15" s="99" t="str">
        <f>IF(ข้อมูลผู้บริหาร!B8=0,"",ข้อมูลผู้บริหาร!B8)</f>
        <v/>
      </c>
      <c r="C15" s="99"/>
      <c r="D15" s="99"/>
      <c r="E15" s="99"/>
      <c r="F15" s="99"/>
      <c r="G15" s="11"/>
      <c r="H15" s="11"/>
      <c r="I15" s="11"/>
      <c r="J15" s="14" t="str">
        <f t="shared" si="0"/>
        <v/>
      </c>
      <c r="K15" s="14" t="str">
        <f t="shared" si="1"/>
        <v/>
      </c>
      <c r="L15" s="15" t="str">
        <f t="shared" si="2"/>
        <v/>
      </c>
    </row>
    <row r="16" spans="1:12" ht="22.9" customHeight="1">
      <c r="A16" s="11" t="str">
        <f>IF(ข้อมูลผู้บริหาร!A9=0,"",ข้อมูลผู้บริหาร!A9)</f>
        <v/>
      </c>
      <c r="B16" s="99" t="str">
        <f>IF(ข้อมูลผู้บริหาร!B9=0,"",ข้อมูลผู้บริหาร!B9)</f>
        <v/>
      </c>
      <c r="C16" s="99"/>
      <c r="D16" s="99"/>
      <c r="E16" s="99"/>
      <c r="F16" s="99"/>
      <c r="G16" s="11"/>
      <c r="H16" s="11"/>
      <c r="I16" s="11"/>
      <c r="J16" s="14" t="str">
        <f t="shared" si="0"/>
        <v/>
      </c>
      <c r="K16" s="14" t="str">
        <f t="shared" si="1"/>
        <v/>
      </c>
      <c r="L16" s="15" t="str">
        <f t="shared" si="2"/>
        <v/>
      </c>
    </row>
    <row r="17" spans="1:12" ht="22.9" customHeight="1">
      <c r="A17" s="11" t="str">
        <f>IF(ข้อมูลผู้บริหาร!A10=0,"",ข้อมูลผู้บริหาร!A10)</f>
        <v/>
      </c>
      <c r="B17" s="99" t="str">
        <f>IF(ข้อมูลผู้บริหาร!B10=0,"",ข้อมูลผู้บริหาร!B10)</f>
        <v/>
      </c>
      <c r="C17" s="99"/>
      <c r="D17" s="99"/>
      <c r="E17" s="99"/>
      <c r="F17" s="99"/>
      <c r="G17" s="11"/>
      <c r="H17" s="11"/>
      <c r="I17" s="11"/>
      <c r="J17" s="14" t="str">
        <f t="shared" si="0"/>
        <v/>
      </c>
      <c r="K17" s="14" t="str">
        <f t="shared" si="1"/>
        <v/>
      </c>
      <c r="L17" s="15" t="str">
        <f t="shared" si="2"/>
        <v/>
      </c>
    </row>
    <row r="18" spans="1:12" ht="22.9" customHeight="1">
      <c r="A18" s="11" t="str">
        <f>IF(ข้อมูลผู้บริหาร!A11=0,"",ข้อมูลผู้บริหาร!A11)</f>
        <v/>
      </c>
      <c r="B18" s="99" t="str">
        <f>IF(ข้อมูลผู้บริหาร!B11=0,"",ข้อมูลผู้บริหาร!B11)</f>
        <v/>
      </c>
      <c r="C18" s="99"/>
      <c r="D18" s="99"/>
      <c r="E18" s="99"/>
      <c r="F18" s="99"/>
      <c r="G18" s="11"/>
      <c r="H18" s="11"/>
      <c r="I18" s="11"/>
      <c r="J18" s="14" t="str">
        <f t="shared" si="0"/>
        <v/>
      </c>
      <c r="K18" s="14" t="str">
        <f t="shared" si="1"/>
        <v/>
      </c>
      <c r="L18" s="15" t="str">
        <f t="shared" si="2"/>
        <v/>
      </c>
    </row>
    <row r="19" spans="1:12" ht="22.9" customHeight="1">
      <c r="A19" s="11" t="str">
        <f>IF(ข้อมูลผู้บริหาร!A12=0,"",ข้อมูลผู้บริหาร!A12)</f>
        <v/>
      </c>
      <c r="B19" s="99" t="str">
        <f>IF(ข้อมูลผู้บริหาร!B12=0,"",ข้อมูลผู้บริหาร!B12)</f>
        <v/>
      </c>
      <c r="C19" s="99"/>
      <c r="D19" s="99"/>
      <c r="E19" s="99"/>
      <c r="F19" s="99"/>
      <c r="G19" s="11"/>
      <c r="H19" s="11"/>
      <c r="I19" s="11"/>
      <c r="J19" s="14" t="str">
        <f t="shared" si="0"/>
        <v/>
      </c>
      <c r="K19" s="14" t="str">
        <f t="shared" si="1"/>
        <v/>
      </c>
      <c r="L19" s="15" t="str">
        <f t="shared" si="2"/>
        <v/>
      </c>
    </row>
    <row r="20" spans="1:12" ht="22.9" customHeight="1">
      <c r="A20" s="11" t="str">
        <f>IF(ข้อมูลผู้บริหาร!A13=0,"",ข้อมูลผู้บริหาร!A13)</f>
        <v/>
      </c>
      <c r="B20" s="99" t="str">
        <f>IF(ข้อมูลผู้บริหาร!B13=0,"",ข้อมูลผู้บริหาร!B13)</f>
        <v/>
      </c>
      <c r="C20" s="99"/>
      <c r="D20" s="99"/>
      <c r="E20" s="99"/>
      <c r="F20" s="99"/>
      <c r="G20" s="11"/>
      <c r="H20" s="11"/>
      <c r="I20" s="11"/>
      <c r="J20" s="14" t="str">
        <f t="shared" si="0"/>
        <v/>
      </c>
      <c r="K20" s="14" t="str">
        <f t="shared" si="1"/>
        <v/>
      </c>
      <c r="L20" s="15" t="str">
        <f t="shared" si="2"/>
        <v/>
      </c>
    </row>
    <row r="21" spans="1:12" ht="22.9" customHeight="1">
      <c r="A21" s="11" t="str">
        <f>IF(ข้อมูลผู้บริหาร!A14=0,"",ข้อมูลผู้บริหาร!A14)</f>
        <v/>
      </c>
      <c r="B21" s="99" t="str">
        <f>IF(ข้อมูลผู้บริหาร!B14=0,"",ข้อมูลผู้บริหาร!B14)</f>
        <v/>
      </c>
      <c r="C21" s="99"/>
      <c r="D21" s="99"/>
      <c r="E21" s="99"/>
      <c r="F21" s="99"/>
      <c r="G21" s="11"/>
      <c r="H21" s="11"/>
      <c r="I21" s="11"/>
      <c r="J21" s="14" t="str">
        <f t="shared" si="0"/>
        <v/>
      </c>
      <c r="K21" s="14" t="str">
        <f t="shared" si="1"/>
        <v/>
      </c>
      <c r="L21" s="15" t="str">
        <f t="shared" si="2"/>
        <v/>
      </c>
    </row>
    <row r="22" spans="1:12" ht="22.9" customHeight="1">
      <c r="A22" s="11" t="str">
        <f>IF(ข้อมูลผู้บริหาร!A15=0,"",ข้อมูลผู้บริหาร!A15)</f>
        <v/>
      </c>
      <c r="B22" s="99" t="str">
        <f>IF(ข้อมูลผู้บริหาร!B15=0,"",ข้อมูลผู้บริหาร!B15)</f>
        <v/>
      </c>
      <c r="C22" s="99"/>
      <c r="D22" s="99"/>
      <c r="E22" s="99"/>
      <c r="F22" s="99"/>
      <c r="G22" s="11"/>
      <c r="H22" s="11"/>
      <c r="I22" s="11"/>
      <c r="J22" s="14" t="str">
        <f t="shared" si="0"/>
        <v/>
      </c>
      <c r="K22" s="14" t="str">
        <f t="shared" si="1"/>
        <v/>
      </c>
      <c r="L22" s="15" t="str">
        <f t="shared" si="2"/>
        <v/>
      </c>
    </row>
    <row r="23" spans="1:12" s="6" customFormat="1" ht="22.9" customHeight="1">
      <c r="A23" s="11" t="str">
        <f>IF(ข้อมูลผู้บริหาร!A16=0,"",ข้อมูลผู้บริหาร!A16)</f>
        <v/>
      </c>
      <c r="B23" s="99" t="str">
        <f>IF(ข้อมูลผู้บริหาร!B16=0,"",ข้อมูลผู้บริหาร!B16)</f>
        <v/>
      </c>
      <c r="C23" s="99"/>
      <c r="D23" s="99"/>
      <c r="E23" s="99"/>
      <c r="F23" s="99"/>
      <c r="G23" s="11"/>
      <c r="H23" s="11"/>
      <c r="I23" s="11"/>
      <c r="J23" s="14" t="str">
        <f t="shared" si="0"/>
        <v/>
      </c>
      <c r="K23" s="14" t="str">
        <f t="shared" si="1"/>
        <v/>
      </c>
      <c r="L23" s="15" t="str">
        <f t="shared" si="2"/>
        <v/>
      </c>
    </row>
    <row r="24" spans="1:12" s="6" customFormat="1" ht="22.9" customHeight="1">
      <c r="A24" s="11" t="str">
        <f>IF(ข้อมูลผู้บริหาร!A17=0,"",ข้อมูลผู้บริหาร!A17)</f>
        <v/>
      </c>
      <c r="B24" s="99" t="str">
        <f>IF(ข้อมูลผู้บริหาร!B17=0,"",ข้อมูลผู้บริหาร!B17)</f>
        <v/>
      </c>
      <c r="C24" s="99"/>
      <c r="D24" s="99"/>
      <c r="E24" s="99"/>
      <c r="F24" s="99"/>
      <c r="G24" s="11"/>
      <c r="H24" s="11"/>
      <c r="I24" s="11"/>
      <c r="J24" s="14" t="str">
        <f t="shared" si="0"/>
        <v/>
      </c>
      <c r="K24" s="14" t="str">
        <f t="shared" si="1"/>
        <v/>
      </c>
      <c r="L24" s="15" t="str">
        <f t="shared" si="2"/>
        <v/>
      </c>
    </row>
    <row r="25" spans="1:12" s="6" customFormat="1" ht="22.9" customHeight="1">
      <c r="A25" s="11" t="str">
        <f>IF(ข้อมูลผู้บริหาร!A18=0,"",ข้อมูลผู้บริหาร!A18)</f>
        <v/>
      </c>
      <c r="B25" s="99" t="str">
        <f>IF(ข้อมูลผู้บริหาร!B18=0,"",ข้อมูลผู้บริหาร!B18)</f>
        <v/>
      </c>
      <c r="C25" s="99"/>
      <c r="D25" s="99"/>
      <c r="E25" s="99"/>
      <c r="F25" s="99"/>
      <c r="G25" s="11"/>
      <c r="H25" s="11"/>
      <c r="I25" s="11"/>
      <c r="J25" s="14" t="str">
        <f t="shared" si="0"/>
        <v/>
      </c>
      <c r="K25" s="14" t="str">
        <f t="shared" si="1"/>
        <v/>
      </c>
      <c r="L25" s="15" t="str">
        <f t="shared" si="2"/>
        <v/>
      </c>
    </row>
    <row r="26" spans="1:12" s="6" customFormat="1" ht="22.9" customHeight="1">
      <c r="A26" s="11" t="str">
        <f>IF(ข้อมูลผู้บริหาร!A19=0,"",ข้อมูลผู้บริหาร!A19)</f>
        <v/>
      </c>
      <c r="B26" s="99" t="str">
        <f>IF(ข้อมูลผู้บริหาร!B19=0,"",ข้อมูลผู้บริหาร!B19)</f>
        <v/>
      </c>
      <c r="C26" s="99"/>
      <c r="D26" s="99"/>
      <c r="E26" s="99"/>
      <c r="F26" s="99"/>
      <c r="G26" s="11"/>
      <c r="H26" s="11"/>
      <c r="I26" s="11"/>
      <c r="J26" s="14" t="str">
        <f t="shared" si="0"/>
        <v/>
      </c>
      <c r="K26" s="14" t="str">
        <f t="shared" si="1"/>
        <v/>
      </c>
      <c r="L26" s="15" t="str">
        <f t="shared" si="2"/>
        <v/>
      </c>
    </row>
    <row r="27" spans="1:12" ht="22.9" customHeight="1">
      <c r="A27" s="11" t="str">
        <f>IF(ข้อมูลผู้บริหาร!A20=0,"",ข้อมูลผู้บริหาร!A20)</f>
        <v/>
      </c>
      <c r="B27" s="99" t="str">
        <f>IF(ข้อมูลผู้บริหาร!B20=0,"",ข้อมูลผู้บริหาร!B20)</f>
        <v/>
      </c>
      <c r="C27" s="99"/>
      <c r="D27" s="99"/>
      <c r="E27" s="99"/>
      <c r="F27" s="99"/>
      <c r="G27" s="11"/>
      <c r="H27" s="11"/>
      <c r="I27" s="11"/>
      <c r="J27" s="14" t="str">
        <f t="shared" si="0"/>
        <v/>
      </c>
      <c r="K27" s="14" t="str">
        <f t="shared" si="1"/>
        <v/>
      </c>
      <c r="L27" s="15" t="str">
        <f t="shared" si="2"/>
        <v/>
      </c>
    </row>
    <row r="28" spans="1:12" ht="22.9" customHeight="1">
      <c r="A28" s="11" t="str">
        <f>IF(ข้อมูลผู้บริหาร!A21=0,"",ข้อมูลผู้บริหาร!A21)</f>
        <v/>
      </c>
      <c r="B28" s="99" t="str">
        <f>IF(ข้อมูลผู้บริหาร!B21=0,"",ข้อมูลผู้บริหาร!B21)</f>
        <v/>
      </c>
      <c r="C28" s="99"/>
      <c r="D28" s="99"/>
      <c r="E28" s="99"/>
      <c r="F28" s="99"/>
      <c r="G28" s="11"/>
      <c r="H28" s="11"/>
      <c r="I28" s="11"/>
      <c r="J28" s="14" t="str">
        <f t="shared" si="0"/>
        <v/>
      </c>
      <c r="K28" s="14" t="str">
        <f t="shared" si="1"/>
        <v/>
      </c>
      <c r="L28" s="15" t="str">
        <f t="shared" si="2"/>
        <v/>
      </c>
    </row>
    <row r="29" spans="1:12" ht="22.9" customHeight="1">
      <c r="A29" s="11" t="str">
        <f>IF(ข้อมูลผู้บริหาร!A22=0,"",ข้อมูลผู้บริหาร!A22)</f>
        <v/>
      </c>
      <c r="B29" s="99" t="str">
        <f>IF(ข้อมูลผู้บริหาร!B22=0,"",ข้อมูลผู้บริหาร!B22)</f>
        <v/>
      </c>
      <c r="C29" s="99"/>
      <c r="D29" s="99"/>
      <c r="E29" s="99"/>
      <c r="F29" s="99"/>
      <c r="G29" s="11"/>
      <c r="H29" s="11"/>
      <c r="I29" s="11"/>
      <c r="J29" s="14" t="str">
        <f t="shared" si="0"/>
        <v/>
      </c>
      <c r="K29" s="14" t="str">
        <f t="shared" si="1"/>
        <v/>
      </c>
      <c r="L29" s="15" t="str">
        <f t="shared" si="2"/>
        <v/>
      </c>
    </row>
    <row r="30" spans="1:12" ht="22.9" customHeight="1" thickBot="1">
      <c r="A30" s="11" t="str">
        <f>IF(ข้อมูลผู้บริหาร!A23=0,"",ข้อมูลผู้บริหาร!A23)</f>
        <v/>
      </c>
      <c r="B30" s="99" t="str">
        <f>IF(ข้อมูลผู้บริหาร!B23=0,"",ข้อมูลผู้บริหาร!B23)</f>
        <v/>
      </c>
      <c r="C30" s="99"/>
      <c r="D30" s="99"/>
      <c r="E30" s="99"/>
      <c r="F30" s="99"/>
      <c r="G30" s="16"/>
      <c r="H30" s="16"/>
      <c r="I30" s="16"/>
      <c r="J30" s="14" t="str">
        <f t="shared" si="0"/>
        <v/>
      </c>
      <c r="K30" s="14" t="str">
        <f t="shared" si="1"/>
        <v/>
      </c>
      <c r="L30" s="15" t="str">
        <f t="shared" si="2"/>
        <v/>
      </c>
    </row>
    <row r="31" spans="1:12" ht="22.9" customHeight="1">
      <c r="A31" s="17">
        <f>COUNT(A11:A30)</f>
        <v>1</v>
      </c>
      <c r="B31" s="109" t="s">
        <v>29</v>
      </c>
      <c r="C31" s="110"/>
      <c r="D31" s="110"/>
      <c r="E31" s="110"/>
      <c r="F31" s="110"/>
      <c r="G31" s="110"/>
      <c r="H31" s="110"/>
      <c r="I31" s="48"/>
      <c r="J31" s="115">
        <f>SUM(K11:K30)/A31</f>
        <v>0</v>
      </c>
      <c r="K31" s="115"/>
      <c r="L31" s="116"/>
    </row>
    <row r="32" spans="1:12" ht="22.9" customHeight="1" thickBot="1">
      <c r="A32" s="111" t="s">
        <v>31</v>
      </c>
      <c r="B32" s="112"/>
      <c r="C32" s="112"/>
      <c r="D32" s="112"/>
      <c r="E32" s="112"/>
      <c r="F32" s="112"/>
      <c r="G32" s="113"/>
      <c r="H32" s="43">
        <f>J31/K$10*100</f>
        <v>0</v>
      </c>
      <c r="I32" s="44" t="s">
        <v>23</v>
      </c>
      <c r="J32" s="106" t="str">
        <f>IF(J31&lt;=2.49,"กำลังพัฒนา",IF(J31&lt;=2.99,"ปานกลาง",IF(J31&lt;=3.49,"ดี",IF(J31&lt;=3.99,"ดีเลิศ","ยอดเยี่ยม"))))</f>
        <v>กำลังพัฒนา</v>
      </c>
      <c r="K32" s="107"/>
      <c r="L32" s="108"/>
    </row>
    <row r="33" spans="1:11" ht="22.9" hidden="1" customHeight="1">
      <c r="A33" s="12">
        <v>1</v>
      </c>
      <c r="K33" s="13"/>
    </row>
    <row r="34" spans="1:11" ht="22.9" hidden="1" customHeight="1">
      <c r="A34" s="12">
        <v>2</v>
      </c>
    </row>
    <row r="35" spans="1:11" ht="22.9" hidden="1" customHeight="1">
      <c r="A35" s="12">
        <v>3</v>
      </c>
    </row>
    <row r="36" spans="1:11" ht="22.9" hidden="1" customHeight="1">
      <c r="A36" s="12">
        <v>4</v>
      </c>
    </row>
    <row r="37" spans="1:11" ht="22.9" hidden="1" customHeight="1">
      <c r="A37" s="12">
        <v>5</v>
      </c>
    </row>
  </sheetData>
  <mergeCells count="35">
    <mergeCell ref="B16:F16"/>
    <mergeCell ref="B11:F11"/>
    <mergeCell ref="B26:F26"/>
    <mergeCell ref="B23:F23"/>
    <mergeCell ref="J31:L31"/>
    <mergeCell ref="B20:F20"/>
    <mergeCell ref="B30:F30"/>
    <mergeCell ref="B17:F17"/>
    <mergeCell ref="B18:F18"/>
    <mergeCell ref="G7:G9"/>
    <mergeCell ref="H7:H9"/>
    <mergeCell ref="B14:F14"/>
    <mergeCell ref="B15:F15"/>
    <mergeCell ref="B13:F13"/>
    <mergeCell ref="J32:L32"/>
    <mergeCell ref="B31:H31"/>
    <mergeCell ref="B21:F21"/>
    <mergeCell ref="B22:F22"/>
    <mergeCell ref="A32:G32"/>
    <mergeCell ref="A1:L1"/>
    <mergeCell ref="A3:L4"/>
    <mergeCell ref="B29:F29"/>
    <mergeCell ref="L7:L9"/>
    <mergeCell ref="A7:A10"/>
    <mergeCell ref="B19:F19"/>
    <mergeCell ref="B12:F12"/>
    <mergeCell ref="J7:J9"/>
    <mergeCell ref="K7:K9"/>
    <mergeCell ref="I7:I9"/>
    <mergeCell ref="B28:F28"/>
    <mergeCell ref="B27:F27"/>
    <mergeCell ref="B24:F24"/>
    <mergeCell ref="B25:F25"/>
    <mergeCell ref="B7:F10"/>
    <mergeCell ref="A6:L6"/>
  </mergeCells>
  <dataValidations count="1">
    <dataValidation type="list" allowBlank="1" showInputMessage="1" showErrorMessage="1" sqref="G11:I30">
      <formula1>$A$33:$A$37</formula1>
    </dataValidation>
  </dataValidations>
  <pageMargins left="0.43307086614173229" right="0.12" top="0.55118110236220474" bottom="0.35433070866141736" header="0.31496062992125984" footer="0.31496062992125984"/>
  <pageSetup paperSize="9"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K37"/>
  <sheetViews>
    <sheetView view="pageBreakPreview" topLeftCell="A19" zoomScaleNormal="100" zoomScaleSheetLayoutView="100" workbookViewId="0">
      <selection activeCell="G14" sqref="G14"/>
    </sheetView>
  </sheetViews>
  <sheetFormatPr defaultColWidth="7.28515625" defaultRowHeight="22.9" customHeight="1"/>
  <cols>
    <col min="1" max="1" width="5.140625" style="12" customWidth="1"/>
    <col min="2" max="4" width="4.42578125" style="12" customWidth="1"/>
    <col min="5" max="5" width="3.85546875" style="12" customWidth="1"/>
    <col min="6" max="6" width="1.140625" style="12" hidden="1" customWidth="1"/>
    <col min="7" max="8" width="21.42578125" style="12" customWidth="1"/>
    <col min="9" max="11" width="8.42578125" style="12" customWidth="1"/>
    <col min="12" max="16384" width="7.28515625" style="12"/>
  </cols>
  <sheetData>
    <row r="1" spans="1:11" s="6" customFormat="1" ht="22.9" customHeight="1">
      <c r="A1" s="122" t="str">
        <f>ปก!A1</f>
        <v>โปรแกรมประเมินมาตรฐานการศึกษาขั้นพื้นฐานเพื่อการประกันคุณภาพภายใน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 s="6" customFormat="1" ht="22.9" customHeight="1">
      <c r="A2" s="19" t="str">
        <f>""&amp;ปก!A9</f>
        <v>มาตรฐานที่ 2 กระบวนการบริหารและการจัดการ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s="6" customFormat="1" ht="22.9" customHeight="1">
      <c r="A3" s="123" t="str">
        <f>"    "&amp;ปก!A11</f>
        <v xml:space="preserve">    2.2 จัดครูให้เพียงพอกับชั้นเรียน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</row>
    <row r="4" spans="1:11" s="6" customFormat="1" ht="22.9" customHeight="1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</row>
    <row r="5" spans="1:11" s="6" customFormat="1" ht="22.9" customHeight="1">
      <c r="A5" s="7"/>
      <c r="B5" s="125"/>
      <c r="C5" s="125"/>
      <c r="D5" s="125"/>
      <c r="E5" s="125"/>
      <c r="F5" s="125"/>
      <c r="G5" s="125"/>
      <c r="H5" s="125"/>
      <c r="I5" s="125"/>
      <c r="J5" s="125"/>
      <c r="K5" s="125"/>
    </row>
    <row r="6" spans="1:11" s="6" customFormat="1" ht="22.9" customHeight="1">
      <c r="A6" s="126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</row>
    <row r="7" spans="1:11" s="8" customFormat="1" ht="22.9" customHeight="1">
      <c r="A7" s="101" t="s">
        <v>10</v>
      </c>
      <c r="B7" s="104" t="s">
        <v>9</v>
      </c>
      <c r="C7" s="104"/>
      <c r="D7" s="104"/>
      <c r="E7" s="104"/>
      <c r="F7" s="104"/>
      <c r="G7" s="124" t="s">
        <v>48</v>
      </c>
      <c r="H7" s="124" t="s">
        <v>49</v>
      </c>
      <c r="I7" s="100" t="s">
        <v>25</v>
      </c>
      <c r="J7" s="102" t="s">
        <v>26</v>
      </c>
      <c r="K7" s="100" t="s">
        <v>27</v>
      </c>
    </row>
    <row r="8" spans="1:11" s="8" customFormat="1" ht="22.9" customHeight="1">
      <c r="A8" s="101"/>
      <c r="B8" s="104"/>
      <c r="C8" s="104"/>
      <c r="D8" s="104"/>
      <c r="E8" s="104"/>
      <c r="F8" s="104"/>
      <c r="G8" s="124"/>
      <c r="H8" s="124"/>
      <c r="I8" s="100"/>
      <c r="J8" s="102"/>
      <c r="K8" s="100"/>
    </row>
    <row r="9" spans="1:11" s="8" customFormat="1" ht="22.9" customHeight="1">
      <c r="A9" s="101"/>
      <c r="B9" s="104"/>
      <c r="C9" s="104"/>
      <c r="D9" s="104"/>
      <c r="E9" s="104"/>
      <c r="F9" s="104"/>
      <c r="G9" s="124"/>
      <c r="H9" s="124"/>
      <c r="I9" s="100"/>
      <c r="J9" s="102"/>
      <c r="K9" s="100"/>
    </row>
    <row r="10" spans="1:11" s="8" customFormat="1" ht="22.9" customHeight="1">
      <c r="A10" s="101"/>
      <c r="B10" s="104"/>
      <c r="C10" s="104"/>
      <c r="D10" s="104"/>
      <c r="E10" s="104"/>
      <c r="F10" s="104"/>
      <c r="G10" s="9">
        <v>5</v>
      </c>
      <c r="H10" s="34">
        <v>5</v>
      </c>
      <c r="I10" s="9">
        <v>5</v>
      </c>
      <c r="J10" s="9">
        <f>ปก!H11</f>
        <v>5</v>
      </c>
      <c r="K10" s="42" t="s">
        <v>28</v>
      </c>
    </row>
    <row r="11" spans="1:11" ht="22.9" customHeight="1">
      <c r="A11" s="11">
        <f>IF(ข้อมูลผู้บริหาร!A4=0,"",ข้อมูลผู้บริหาร!A4)</f>
        <v>1</v>
      </c>
      <c r="B11" s="99" t="str">
        <f>IF(ข้อมูลผู้บริหาร!B4=0,"",ข้อมูลผู้บริหาร!B4)</f>
        <v/>
      </c>
      <c r="C11" s="99"/>
      <c r="D11" s="99"/>
      <c r="E11" s="99"/>
      <c r="F11" s="99"/>
      <c r="G11" s="11"/>
      <c r="H11" s="11"/>
      <c r="I11" s="14" t="str">
        <f t="shared" ref="I11:I30" si="0">IF(SUM(G11:H11)=0,"",AVERAGE(G11:H11))</f>
        <v/>
      </c>
      <c r="J11" s="14" t="str">
        <f t="shared" ref="J11:J30" si="1">IF(SUM(G11:H11)=0,"",I11/I$10*J$10)</f>
        <v/>
      </c>
      <c r="K11" s="15" t="str">
        <f t="shared" ref="K11:K30" si="2">IF(SUM(G11:H11)=0,"",IF(J11&lt;(J$10/2),"ไม่ผ่าน","ผ่าน"))</f>
        <v/>
      </c>
    </row>
    <row r="12" spans="1:11" ht="22.9" customHeight="1">
      <c r="A12" s="11" t="str">
        <f>IF(ข้อมูลผู้บริหาร!A5=0,"",ข้อมูลผู้บริหาร!A5)</f>
        <v/>
      </c>
      <c r="B12" s="99" t="str">
        <f>IF(ข้อมูลผู้บริหาร!B5=0,"",ข้อมูลผู้บริหาร!B5)</f>
        <v/>
      </c>
      <c r="C12" s="99"/>
      <c r="D12" s="99"/>
      <c r="E12" s="99"/>
      <c r="F12" s="99"/>
      <c r="G12" s="11"/>
      <c r="H12" s="11"/>
      <c r="I12" s="14" t="str">
        <f t="shared" si="0"/>
        <v/>
      </c>
      <c r="J12" s="14" t="str">
        <f t="shared" si="1"/>
        <v/>
      </c>
      <c r="K12" s="15" t="str">
        <f t="shared" si="2"/>
        <v/>
      </c>
    </row>
    <row r="13" spans="1:11" ht="22.9" customHeight="1">
      <c r="A13" s="11" t="str">
        <f>IF(ข้อมูลผู้บริหาร!A6=0,"",ข้อมูลผู้บริหาร!A6)</f>
        <v/>
      </c>
      <c r="B13" s="99" t="str">
        <f>IF(ข้อมูลผู้บริหาร!B6=0,"",ข้อมูลผู้บริหาร!B6)</f>
        <v/>
      </c>
      <c r="C13" s="99"/>
      <c r="D13" s="99"/>
      <c r="E13" s="99"/>
      <c r="F13" s="99"/>
      <c r="G13" s="11"/>
      <c r="H13" s="11"/>
      <c r="I13" s="14" t="str">
        <f t="shared" si="0"/>
        <v/>
      </c>
      <c r="J13" s="14" t="str">
        <f t="shared" si="1"/>
        <v/>
      </c>
      <c r="K13" s="15" t="str">
        <f t="shared" si="2"/>
        <v/>
      </c>
    </row>
    <row r="14" spans="1:11" ht="22.9" customHeight="1">
      <c r="A14" s="11" t="str">
        <f>IF(ข้อมูลผู้บริหาร!A7=0,"",ข้อมูลผู้บริหาร!A7)</f>
        <v/>
      </c>
      <c r="B14" s="99" t="str">
        <f>IF(ข้อมูลผู้บริหาร!B7=0,"",ข้อมูลผู้บริหาร!B7)</f>
        <v/>
      </c>
      <c r="C14" s="99"/>
      <c r="D14" s="99"/>
      <c r="E14" s="99"/>
      <c r="F14" s="99"/>
      <c r="G14" s="11"/>
      <c r="H14" s="11"/>
      <c r="I14" s="14" t="str">
        <f t="shared" si="0"/>
        <v/>
      </c>
      <c r="J14" s="14" t="str">
        <f t="shared" si="1"/>
        <v/>
      </c>
      <c r="K14" s="15" t="str">
        <f t="shared" si="2"/>
        <v/>
      </c>
    </row>
    <row r="15" spans="1:11" ht="22.9" customHeight="1">
      <c r="A15" s="11" t="str">
        <f>IF(ข้อมูลผู้บริหาร!A8=0,"",ข้อมูลผู้บริหาร!A8)</f>
        <v/>
      </c>
      <c r="B15" s="99" t="str">
        <f>IF(ข้อมูลผู้บริหาร!B8=0,"",ข้อมูลผู้บริหาร!B8)</f>
        <v/>
      </c>
      <c r="C15" s="99"/>
      <c r="D15" s="99"/>
      <c r="E15" s="99"/>
      <c r="F15" s="99"/>
      <c r="G15" s="11"/>
      <c r="H15" s="11"/>
      <c r="I15" s="14" t="str">
        <f t="shared" si="0"/>
        <v/>
      </c>
      <c r="J15" s="14" t="str">
        <f t="shared" si="1"/>
        <v/>
      </c>
      <c r="K15" s="15" t="str">
        <f t="shared" si="2"/>
        <v/>
      </c>
    </row>
    <row r="16" spans="1:11" ht="22.9" customHeight="1">
      <c r="A16" s="11" t="str">
        <f>IF(ข้อมูลผู้บริหาร!A9=0,"",ข้อมูลผู้บริหาร!A9)</f>
        <v/>
      </c>
      <c r="B16" s="99" t="str">
        <f>IF(ข้อมูลผู้บริหาร!B9=0,"",ข้อมูลผู้บริหาร!B9)</f>
        <v/>
      </c>
      <c r="C16" s="99"/>
      <c r="D16" s="99"/>
      <c r="E16" s="99"/>
      <c r="F16" s="99"/>
      <c r="G16" s="11"/>
      <c r="H16" s="11"/>
      <c r="I16" s="14" t="str">
        <f t="shared" si="0"/>
        <v/>
      </c>
      <c r="J16" s="14" t="str">
        <f t="shared" si="1"/>
        <v/>
      </c>
      <c r="K16" s="15" t="str">
        <f t="shared" si="2"/>
        <v/>
      </c>
    </row>
    <row r="17" spans="1:11" ht="22.9" customHeight="1">
      <c r="A17" s="11" t="str">
        <f>IF(ข้อมูลผู้บริหาร!A10=0,"",ข้อมูลผู้บริหาร!A10)</f>
        <v/>
      </c>
      <c r="B17" s="99" t="str">
        <f>IF(ข้อมูลผู้บริหาร!B10=0,"",ข้อมูลผู้บริหาร!B10)</f>
        <v/>
      </c>
      <c r="C17" s="99"/>
      <c r="D17" s="99"/>
      <c r="E17" s="99"/>
      <c r="F17" s="99"/>
      <c r="G17" s="11"/>
      <c r="H17" s="11"/>
      <c r="I17" s="14" t="str">
        <f t="shared" si="0"/>
        <v/>
      </c>
      <c r="J17" s="14" t="str">
        <f t="shared" si="1"/>
        <v/>
      </c>
      <c r="K17" s="15" t="str">
        <f t="shared" si="2"/>
        <v/>
      </c>
    </row>
    <row r="18" spans="1:11" ht="22.9" customHeight="1">
      <c r="A18" s="11" t="str">
        <f>IF(ข้อมูลผู้บริหาร!A11=0,"",ข้อมูลผู้บริหาร!A11)</f>
        <v/>
      </c>
      <c r="B18" s="99" t="str">
        <f>IF(ข้อมูลผู้บริหาร!B11=0,"",ข้อมูลผู้บริหาร!B11)</f>
        <v/>
      </c>
      <c r="C18" s="99"/>
      <c r="D18" s="99"/>
      <c r="E18" s="99"/>
      <c r="F18" s="99"/>
      <c r="G18" s="11"/>
      <c r="H18" s="11"/>
      <c r="I18" s="14" t="str">
        <f t="shared" si="0"/>
        <v/>
      </c>
      <c r="J18" s="14" t="str">
        <f t="shared" si="1"/>
        <v/>
      </c>
      <c r="K18" s="15" t="str">
        <f t="shared" si="2"/>
        <v/>
      </c>
    </row>
    <row r="19" spans="1:11" ht="22.9" customHeight="1">
      <c r="A19" s="11" t="str">
        <f>IF(ข้อมูลผู้บริหาร!A12=0,"",ข้อมูลผู้บริหาร!A12)</f>
        <v/>
      </c>
      <c r="B19" s="99" t="str">
        <f>IF(ข้อมูลผู้บริหาร!B12=0,"",ข้อมูลผู้บริหาร!B12)</f>
        <v/>
      </c>
      <c r="C19" s="99"/>
      <c r="D19" s="99"/>
      <c r="E19" s="99"/>
      <c r="F19" s="99"/>
      <c r="G19" s="11"/>
      <c r="H19" s="11"/>
      <c r="I19" s="14" t="str">
        <f t="shared" si="0"/>
        <v/>
      </c>
      <c r="J19" s="14" t="str">
        <f t="shared" si="1"/>
        <v/>
      </c>
      <c r="K19" s="15" t="str">
        <f t="shared" si="2"/>
        <v/>
      </c>
    </row>
    <row r="20" spans="1:11" ht="22.9" customHeight="1">
      <c r="A20" s="11" t="str">
        <f>IF(ข้อมูลผู้บริหาร!A13=0,"",ข้อมูลผู้บริหาร!A13)</f>
        <v/>
      </c>
      <c r="B20" s="99" t="str">
        <f>IF(ข้อมูลผู้บริหาร!B13=0,"",ข้อมูลผู้บริหาร!B13)</f>
        <v/>
      </c>
      <c r="C20" s="99"/>
      <c r="D20" s="99"/>
      <c r="E20" s="99"/>
      <c r="F20" s="99"/>
      <c r="G20" s="11"/>
      <c r="H20" s="11"/>
      <c r="I20" s="14" t="str">
        <f t="shared" si="0"/>
        <v/>
      </c>
      <c r="J20" s="14" t="str">
        <f t="shared" si="1"/>
        <v/>
      </c>
      <c r="K20" s="15" t="str">
        <f t="shared" si="2"/>
        <v/>
      </c>
    </row>
    <row r="21" spans="1:11" ht="22.9" customHeight="1">
      <c r="A21" s="11" t="str">
        <f>IF(ข้อมูลผู้บริหาร!A14=0,"",ข้อมูลผู้บริหาร!A14)</f>
        <v/>
      </c>
      <c r="B21" s="99" t="str">
        <f>IF(ข้อมูลผู้บริหาร!B14=0,"",ข้อมูลผู้บริหาร!B14)</f>
        <v/>
      </c>
      <c r="C21" s="99"/>
      <c r="D21" s="99"/>
      <c r="E21" s="99"/>
      <c r="F21" s="99"/>
      <c r="G21" s="11"/>
      <c r="H21" s="11"/>
      <c r="I21" s="14" t="str">
        <f t="shared" si="0"/>
        <v/>
      </c>
      <c r="J21" s="14" t="str">
        <f t="shared" si="1"/>
        <v/>
      </c>
      <c r="K21" s="15" t="str">
        <f t="shared" si="2"/>
        <v/>
      </c>
    </row>
    <row r="22" spans="1:11" ht="22.9" customHeight="1">
      <c r="A22" s="11" t="str">
        <f>IF(ข้อมูลผู้บริหาร!A15=0,"",ข้อมูลผู้บริหาร!A15)</f>
        <v/>
      </c>
      <c r="B22" s="99" t="str">
        <f>IF(ข้อมูลผู้บริหาร!B15=0,"",ข้อมูลผู้บริหาร!B15)</f>
        <v/>
      </c>
      <c r="C22" s="99"/>
      <c r="D22" s="99"/>
      <c r="E22" s="99"/>
      <c r="F22" s="99"/>
      <c r="G22" s="11"/>
      <c r="H22" s="11"/>
      <c r="I22" s="14" t="str">
        <f t="shared" si="0"/>
        <v/>
      </c>
      <c r="J22" s="14" t="str">
        <f t="shared" si="1"/>
        <v/>
      </c>
      <c r="K22" s="15" t="str">
        <f t="shared" si="2"/>
        <v/>
      </c>
    </row>
    <row r="23" spans="1:11" s="6" customFormat="1" ht="22.9" customHeight="1">
      <c r="A23" s="11" t="str">
        <f>IF(ข้อมูลผู้บริหาร!A16=0,"",ข้อมูลผู้บริหาร!A16)</f>
        <v/>
      </c>
      <c r="B23" s="99" t="str">
        <f>IF(ข้อมูลผู้บริหาร!B16=0,"",ข้อมูลผู้บริหาร!B16)</f>
        <v/>
      </c>
      <c r="C23" s="99"/>
      <c r="D23" s="99"/>
      <c r="E23" s="99"/>
      <c r="F23" s="99"/>
      <c r="G23" s="11"/>
      <c r="H23" s="11"/>
      <c r="I23" s="14" t="str">
        <f t="shared" si="0"/>
        <v/>
      </c>
      <c r="J23" s="14" t="str">
        <f t="shared" si="1"/>
        <v/>
      </c>
      <c r="K23" s="15" t="str">
        <f t="shared" si="2"/>
        <v/>
      </c>
    </row>
    <row r="24" spans="1:11" s="6" customFormat="1" ht="22.9" customHeight="1">
      <c r="A24" s="11" t="str">
        <f>IF(ข้อมูลผู้บริหาร!A17=0,"",ข้อมูลผู้บริหาร!A17)</f>
        <v/>
      </c>
      <c r="B24" s="99" t="str">
        <f>IF(ข้อมูลผู้บริหาร!B17=0,"",ข้อมูลผู้บริหาร!B17)</f>
        <v/>
      </c>
      <c r="C24" s="99"/>
      <c r="D24" s="99"/>
      <c r="E24" s="99"/>
      <c r="F24" s="99"/>
      <c r="G24" s="11"/>
      <c r="H24" s="11"/>
      <c r="I24" s="14" t="str">
        <f t="shared" si="0"/>
        <v/>
      </c>
      <c r="J24" s="14" t="str">
        <f t="shared" si="1"/>
        <v/>
      </c>
      <c r="K24" s="15" t="str">
        <f t="shared" si="2"/>
        <v/>
      </c>
    </row>
    <row r="25" spans="1:11" s="6" customFormat="1" ht="22.9" customHeight="1">
      <c r="A25" s="11" t="str">
        <f>IF(ข้อมูลผู้บริหาร!A18=0,"",ข้อมูลผู้บริหาร!A18)</f>
        <v/>
      </c>
      <c r="B25" s="99" t="str">
        <f>IF(ข้อมูลผู้บริหาร!B18=0,"",ข้อมูลผู้บริหาร!B18)</f>
        <v/>
      </c>
      <c r="C25" s="99"/>
      <c r="D25" s="99"/>
      <c r="E25" s="99"/>
      <c r="F25" s="99"/>
      <c r="G25" s="11"/>
      <c r="H25" s="11"/>
      <c r="I25" s="14" t="str">
        <f t="shared" si="0"/>
        <v/>
      </c>
      <c r="J25" s="14" t="str">
        <f t="shared" si="1"/>
        <v/>
      </c>
      <c r="K25" s="15" t="str">
        <f t="shared" si="2"/>
        <v/>
      </c>
    </row>
    <row r="26" spans="1:11" s="6" customFormat="1" ht="22.9" customHeight="1">
      <c r="A26" s="11" t="str">
        <f>IF(ข้อมูลผู้บริหาร!A19=0,"",ข้อมูลผู้บริหาร!A19)</f>
        <v/>
      </c>
      <c r="B26" s="99" t="str">
        <f>IF(ข้อมูลผู้บริหาร!B19=0,"",ข้อมูลผู้บริหาร!B19)</f>
        <v/>
      </c>
      <c r="C26" s="99"/>
      <c r="D26" s="99"/>
      <c r="E26" s="99"/>
      <c r="F26" s="99"/>
      <c r="G26" s="11"/>
      <c r="H26" s="11"/>
      <c r="I26" s="14" t="str">
        <f t="shared" si="0"/>
        <v/>
      </c>
      <c r="J26" s="14" t="str">
        <f t="shared" si="1"/>
        <v/>
      </c>
      <c r="K26" s="15" t="str">
        <f t="shared" si="2"/>
        <v/>
      </c>
    </row>
    <row r="27" spans="1:11" ht="22.9" customHeight="1">
      <c r="A27" s="11" t="str">
        <f>IF(ข้อมูลผู้บริหาร!A20=0,"",ข้อมูลผู้บริหาร!A20)</f>
        <v/>
      </c>
      <c r="B27" s="99" t="str">
        <f>IF(ข้อมูลผู้บริหาร!B20=0,"",ข้อมูลผู้บริหาร!B20)</f>
        <v/>
      </c>
      <c r="C27" s="99"/>
      <c r="D27" s="99"/>
      <c r="E27" s="99"/>
      <c r="F27" s="99"/>
      <c r="G27" s="11"/>
      <c r="H27" s="11"/>
      <c r="I27" s="14" t="str">
        <f t="shared" si="0"/>
        <v/>
      </c>
      <c r="J27" s="14" t="str">
        <f t="shared" si="1"/>
        <v/>
      </c>
      <c r="K27" s="15" t="str">
        <f t="shared" si="2"/>
        <v/>
      </c>
    </row>
    <row r="28" spans="1:11" ht="22.9" customHeight="1">
      <c r="A28" s="11" t="str">
        <f>IF(ข้อมูลผู้บริหาร!A21=0,"",ข้อมูลผู้บริหาร!A21)</f>
        <v/>
      </c>
      <c r="B28" s="99" t="str">
        <f>IF(ข้อมูลผู้บริหาร!B21=0,"",ข้อมูลผู้บริหาร!B21)</f>
        <v/>
      </c>
      <c r="C28" s="99"/>
      <c r="D28" s="99"/>
      <c r="E28" s="99"/>
      <c r="F28" s="99"/>
      <c r="G28" s="11"/>
      <c r="H28" s="11"/>
      <c r="I28" s="14" t="str">
        <f t="shared" si="0"/>
        <v/>
      </c>
      <c r="J28" s="14" t="str">
        <f t="shared" si="1"/>
        <v/>
      </c>
      <c r="K28" s="15" t="str">
        <f t="shared" si="2"/>
        <v/>
      </c>
    </row>
    <row r="29" spans="1:11" ht="22.9" customHeight="1">
      <c r="A29" s="11" t="str">
        <f>IF(ข้อมูลผู้บริหาร!A22=0,"",ข้อมูลผู้บริหาร!A22)</f>
        <v/>
      </c>
      <c r="B29" s="99" t="str">
        <f>IF(ข้อมูลผู้บริหาร!B22=0,"",ข้อมูลผู้บริหาร!B22)</f>
        <v/>
      </c>
      <c r="C29" s="99"/>
      <c r="D29" s="99"/>
      <c r="E29" s="99"/>
      <c r="F29" s="99"/>
      <c r="G29" s="11"/>
      <c r="H29" s="11"/>
      <c r="I29" s="14" t="str">
        <f t="shared" si="0"/>
        <v/>
      </c>
      <c r="J29" s="14" t="str">
        <f t="shared" si="1"/>
        <v/>
      </c>
      <c r="K29" s="15" t="str">
        <f t="shared" si="2"/>
        <v/>
      </c>
    </row>
    <row r="30" spans="1:11" ht="22.9" customHeight="1" thickBot="1">
      <c r="A30" s="11" t="str">
        <f>IF(ข้อมูลผู้บริหาร!A23=0,"",ข้อมูลผู้บริหาร!A23)</f>
        <v/>
      </c>
      <c r="B30" s="99" t="str">
        <f>IF(ข้อมูลผู้บริหาร!B23=0,"",ข้อมูลผู้บริหาร!B23)</f>
        <v/>
      </c>
      <c r="C30" s="99"/>
      <c r="D30" s="99"/>
      <c r="E30" s="99"/>
      <c r="F30" s="99"/>
      <c r="G30" s="16"/>
      <c r="H30" s="16"/>
      <c r="I30" s="14" t="str">
        <f t="shared" si="0"/>
        <v/>
      </c>
      <c r="J30" s="14" t="str">
        <f t="shared" si="1"/>
        <v/>
      </c>
      <c r="K30" s="15" t="str">
        <f t="shared" si="2"/>
        <v/>
      </c>
    </row>
    <row r="31" spans="1:11" ht="22.9" customHeight="1">
      <c r="A31" s="17">
        <f>COUNT(A11:A30)</f>
        <v>1</v>
      </c>
      <c r="B31" s="109" t="s">
        <v>29</v>
      </c>
      <c r="C31" s="110"/>
      <c r="D31" s="110"/>
      <c r="E31" s="110"/>
      <c r="F31" s="110"/>
      <c r="G31" s="110"/>
      <c r="H31" s="110"/>
      <c r="I31" s="115">
        <f>SUM(J11:J30)/A31</f>
        <v>0</v>
      </c>
      <c r="J31" s="115"/>
      <c r="K31" s="116"/>
    </row>
    <row r="32" spans="1:11" ht="22.9" customHeight="1" thickBot="1">
      <c r="A32" s="117" t="s">
        <v>31</v>
      </c>
      <c r="B32" s="118"/>
      <c r="C32" s="118"/>
      <c r="D32" s="118"/>
      <c r="E32" s="118"/>
      <c r="F32" s="118"/>
      <c r="G32" s="119"/>
      <c r="H32" s="53">
        <f>I31/J$10*100</f>
        <v>0</v>
      </c>
      <c r="I32" s="55" t="s">
        <v>23</v>
      </c>
      <c r="J32" s="120" t="str">
        <f>IF(I31&lt;=2.49,"กำลังพัฒนา",IF(I31&lt;=2.99,"ปานกลาง",IF(I31&lt;=3.49,"ดี",IF(I31&lt;=3.99,"ดีเลิศ","ยอดเยี่ยม"))))</f>
        <v>กำลังพัฒนา</v>
      </c>
      <c r="K32" s="121"/>
    </row>
    <row r="33" spans="1:10" ht="22.9" hidden="1" customHeight="1">
      <c r="A33" s="12">
        <v>1</v>
      </c>
      <c r="J33" s="13"/>
    </row>
    <row r="34" spans="1:10" ht="22.9" hidden="1" customHeight="1">
      <c r="A34" s="12">
        <v>2</v>
      </c>
    </row>
    <row r="35" spans="1:10" ht="22.9" hidden="1" customHeight="1">
      <c r="A35" s="12">
        <v>3</v>
      </c>
    </row>
    <row r="36" spans="1:10" ht="22.9" hidden="1" customHeight="1">
      <c r="A36" s="12">
        <v>4</v>
      </c>
    </row>
    <row r="37" spans="1:10" ht="22.9" hidden="1" customHeight="1">
      <c r="A37" s="12">
        <v>5</v>
      </c>
    </row>
  </sheetData>
  <mergeCells count="35">
    <mergeCell ref="B18:F18"/>
    <mergeCell ref="B15:F15"/>
    <mergeCell ref="B16:F16"/>
    <mergeCell ref="B13:F13"/>
    <mergeCell ref="B14:F14"/>
    <mergeCell ref="B17:F17"/>
    <mergeCell ref="B11:F11"/>
    <mergeCell ref="B12:F12"/>
    <mergeCell ref="A1:K1"/>
    <mergeCell ref="A3:K4"/>
    <mergeCell ref="I7:I9"/>
    <mergeCell ref="J7:J9"/>
    <mergeCell ref="K7:K9"/>
    <mergeCell ref="A7:A10"/>
    <mergeCell ref="B7:F10"/>
    <mergeCell ref="G7:G9"/>
    <mergeCell ref="H7:H9"/>
    <mergeCell ref="B5:K5"/>
    <mergeCell ref="A6:K6"/>
    <mergeCell ref="I31:K31"/>
    <mergeCell ref="J32:K32"/>
    <mergeCell ref="B31:H31"/>
    <mergeCell ref="B23:F23"/>
    <mergeCell ref="B24:F24"/>
    <mergeCell ref="B27:F27"/>
    <mergeCell ref="B28:F28"/>
    <mergeCell ref="B29:F29"/>
    <mergeCell ref="B30:F30"/>
    <mergeCell ref="B25:F25"/>
    <mergeCell ref="B26:F26"/>
    <mergeCell ref="B21:F21"/>
    <mergeCell ref="B22:F22"/>
    <mergeCell ref="B19:F19"/>
    <mergeCell ref="B20:F20"/>
    <mergeCell ref="A32:G32"/>
  </mergeCells>
  <dataValidations count="1">
    <dataValidation type="list" allowBlank="1" showInputMessage="1" showErrorMessage="1" sqref="G11:H30">
      <formula1>$A$33:$A$37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360" verticalDpi="36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K37"/>
  <sheetViews>
    <sheetView view="pageBreakPreview" zoomScaleNormal="100" zoomScaleSheetLayoutView="100" workbookViewId="0">
      <selection activeCell="G11" sqref="G11:H11"/>
    </sheetView>
  </sheetViews>
  <sheetFormatPr defaultColWidth="7.28515625" defaultRowHeight="22.9" customHeight="1"/>
  <cols>
    <col min="1" max="1" width="3.85546875" style="12" customWidth="1"/>
    <col min="2" max="5" width="4.42578125" style="12" customWidth="1"/>
    <col min="6" max="6" width="0.140625" style="12" customWidth="1"/>
    <col min="7" max="8" width="21.5703125" style="12" customWidth="1"/>
    <col min="9" max="11" width="8.42578125" style="12" customWidth="1"/>
    <col min="12" max="16384" width="7.28515625" style="12"/>
  </cols>
  <sheetData>
    <row r="1" spans="1:11" s="6" customFormat="1" ht="22.9" customHeight="1">
      <c r="A1" s="122" t="str">
        <f>ปก!A1</f>
        <v>โปรแกรมประเมินมาตรฐานการศึกษาขั้นพื้นฐานเพื่อการประกันคุณภาพภายใน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 s="6" customFormat="1" ht="22.9" customHeight="1">
      <c r="A2" s="19" t="str">
        <f>""&amp;ปก!A9</f>
        <v>มาตรฐานที่ 2 กระบวนการบริหารและการจัดการ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s="6" customFormat="1" ht="22.9" customHeight="1">
      <c r="A3" s="123" t="str">
        <f>"    "&amp;ปก!A12</f>
        <v xml:space="preserve">    2.3 ส่งเสริมให้ครูมีความเชี่ยวชาญด้านการจัดประสบการณ์
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</row>
    <row r="4" spans="1:11" s="6" customFormat="1" ht="22.9" customHeight="1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</row>
    <row r="5" spans="1:11" s="6" customFormat="1" ht="22.9" customHeight="1">
      <c r="A5" s="36"/>
      <c r="B5" s="125"/>
      <c r="C5" s="125"/>
      <c r="D5" s="125"/>
      <c r="E5" s="125"/>
      <c r="F5" s="125"/>
      <c r="G5" s="125"/>
      <c r="H5" s="125"/>
      <c r="I5" s="125"/>
      <c r="J5" s="125"/>
      <c r="K5" s="125"/>
    </row>
    <row r="6" spans="1:11" s="6" customFormat="1" ht="22.9" customHeight="1">
      <c r="A6" s="126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</row>
    <row r="7" spans="1:11" s="8" customFormat="1" ht="22.9" customHeight="1">
      <c r="A7" s="101" t="s">
        <v>10</v>
      </c>
      <c r="B7" s="104" t="s">
        <v>9</v>
      </c>
      <c r="C7" s="104"/>
      <c r="D7" s="104"/>
      <c r="E7" s="104"/>
      <c r="F7" s="104"/>
      <c r="G7" s="127" t="s">
        <v>50</v>
      </c>
      <c r="H7" s="114" t="s">
        <v>51</v>
      </c>
      <c r="I7" s="100" t="s">
        <v>25</v>
      </c>
      <c r="J7" s="102" t="s">
        <v>26</v>
      </c>
      <c r="K7" s="100" t="s">
        <v>27</v>
      </c>
    </row>
    <row r="8" spans="1:11" s="8" customFormat="1" ht="22.9" customHeight="1">
      <c r="A8" s="101"/>
      <c r="B8" s="104"/>
      <c r="C8" s="104"/>
      <c r="D8" s="104"/>
      <c r="E8" s="104"/>
      <c r="F8" s="104"/>
      <c r="G8" s="127"/>
      <c r="H8" s="114"/>
      <c r="I8" s="100"/>
      <c r="J8" s="102"/>
      <c r="K8" s="100"/>
    </row>
    <row r="9" spans="1:11" s="8" customFormat="1" ht="49.5" customHeight="1">
      <c r="A9" s="101"/>
      <c r="B9" s="104"/>
      <c r="C9" s="104"/>
      <c r="D9" s="104"/>
      <c r="E9" s="104"/>
      <c r="F9" s="104"/>
      <c r="G9" s="127"/>
      <c r="H9" s="114"/>
      <c r="I9" s="100"/>
      <c r="J9" s="102"/>
      <c r="K9" s="100"/>
    </row>
    <row r="10" spans="1:11" s="8" customFormat="1" ht="22.9" customHeight="1">
      <c r="A10" s="101"/>
      <c r="B10" s="104"/>
      <c r="C10" s="104"/>
      <c r="D10" s="104"/>
      <c r="E10" s="104"/>
      <c r="F10" s="104"/>
      <c r="G10" s="34">
        <v>5</v>
      </c>
      <c r="H10" s="34">
        <v>5</v>
      </c>
      <c r="I10" s="34">
        <v>5</v>
      </c>
      <c r="J10" s="34">
        <f>ปก!H12</f>
        <v>5</v>
      </c>
      <c r="K10" s="42" t="s">
        <v>28</v>
      </c>
    </row>
    <row r="11" spans="1:11" ht="22.9" customHeight="1">
      <c r="A11" s="11">
        <f>IF(ข้อมูลผู้บริหาร!A4=0,"",ข้อมูลผู้บริหาร!A4)</f>
        <v>1</v>
      </c>
      <c r="B11" s="99" t="str">
        <f>IF(ข้อมูลผู้บริหาร!B4=0,"",ข้อมูลผู้บริหาร!B4)</f>
        <v/>
      </c>
      <c r="C11" s="99"/>
      <c r="D11" s="99"/>
      <c r="E11" s="99"/>
      <c r="F11" s="99"/>
      <c r="G11" s="11"/>
      <c r="H11" s="11"/>
      <c r="I11" s="14" t="str">
        <f t="shared" ref="I11:I30" si="0">IF(SUM(G11:H11)=0,"",AVERAGE(G11:H11))</f>
        <v/>
      </c>
      <c r="J11" s="14" t="str">
        <f t="shared" ref="J11:J30" si="1">IF(SUM(G11:H11)=0,"",I11/I$10*J$10)</f>
        <v/>
      </c>
      <c r="K11" s="15" t="str">
        <f>IF(SUM(G11:H11)=0,"",IF(J11&lt;(J$10/2),"ไม่ผ่าน","ผ่าน"))</f>
        <v/>
      </c>
    </row>
    <row r="12" spans="1:11" ht="22.9" customHeight="1">
      <c r="A12" s="11" t="str">
        <f>IF(ข้อมูลผู้บริหาร!A5=0,"",ข้อมูลผู้บริหาร!A5)</f>
        <v/>
      </c>
      <c r="B12" s="99" t="str">
        <f>IF(ข้อมูลผู้บริหาร!B5=0,"",ข้อมูลผู้บริหาร!B5)</f>
        <v/>
      </c>
      <c r="C12" s="99"/>
      <c r="D12" s="99"/>
      <c r="E12" s="99"/>
      <c r="F12" s="99"/>
      <c r="G12" s="11"/>
      <c r="H12" s="11"/>
      <c r="I12" s="14" t="str">
        <f t="shared" si="0"/>
        <v/>
      </c>
      <c r="J12" s="14" t="str">
        <f t="shared" si="1"/>
        <v/>
      </c>
      <c r="K12" s="15" t="str">
        <f t="shared" ref="K12:K30" si="2">IF(SUM(G12:H12)=0,"",IF(J12&lt;(J$10/2),"ไม่ผ่าน","ผ่าน"))</f>
        <v/>
      </c>
    </row>
    <row r="13" spans="1:11" ht="22.9" customHeight="1">
      <c r="A13" s="11" t="str">
        <f>IF(ข้อมูลผู้บริหาร!A6=0,"",ข้อมูลผู้บริหาร!A6)</f>
        <v/>
      </c>
      <c r="B13" s="99" t="str">
        <f>IF(ข้อมูลผู้บริหาร!B6=0,"",ข้อมูลผู้บริหาร!B6)</f>
        <v/>
      </c>
      <c r="C13" s="99"/>
      <c r="D13" s="99"/>
      <c r="E13" s="99"/>
      <c r="F13" s="99"/>
      <c r="G13" s="11"/>
      <c r="H13" s="11"/>
      <c r="I13" s="14" t="str">
        <f t="shared" si="0"/>
        <v/>
      </c>
      <c r="J13" s="14" t="str">
        <f t="shared" si="1"/>
        <v/>
      </c>
      <c r="K13" s="15" t="str">
        <f t="shared" si="2"/>
        <v/>
      </c>
    </row>
    <row r="14" spans="1:11" ht="22.9" customHeight="1">
      <c r="A14" s="11" t="str">
        <f>IF(ข้อมูลผู้บริหาร!A7=0,"",ข้อมูลผู้บริหาร!A7)</f>
        <v/>
      </c>
      <c r="B14" s="99" t="str">
        <f>IF(ข้อมูลผู้บริหาร!B7=0,"",ข้อมูลผู้บริหาร!B7)</f>
        <v/>
      </c>
      <c r="C14" s="99"/>
      <c r="D14" s="99"/>
      <c r="E14" s="99"/>
      <c r="F14" s="99"/>
      <c r="G14" s="11"/>
      <c r="H14" s="11"/>
      <c r="I14" s="14" t="str">
        <f t="shared" si="0"/>
        <v/>
      </c>
      <c r="J14" s="14" t="str">
        <f t="shared" si="1"/>
        <v/>
      </c>
      <c r="K14" s="15" t="str">
        <f t="shared" si="2"/>
        <v/>
      </c>
    </row>
    <row r="15" spans="1:11" ht="22.9" customHeight="1">
      <c r="A15" s="11" t="str">
        <f>IF(ข้อมูลผู้บริหาร!A8=0,"",ข้อมูลผู้บริหาร!A8)</f>
        <v/>
      </c>
      <c r="B15" s="99" t="str">
        <f>IF(ข้อมูลผู้บริหาร!B8=0,"",ข้อมูลผู้บริหาร!B8)</f>
        <v/>
      </c>
      <c r="C15" s="99"/>
      <c r="D15" s="99"/>
      <c r="E15" s="99"/>
      <c r="F15" s="99"/>
      <c r="G15" s="11"/>
      <c r="H15" s="11"/>
      <c r="I15" s="14" t="str">
        <f t="shared" si="0"/>
        <v/>
      </c>
      <c r="J15" s="14" t="str">
        <f t="shared" si="1"/>
        <v/>
      </c>
      <c r="K15" s="15" t="str">
        <f t="shared" si="2"/>
        <v/>
      </c>
    </row>
    <row r="16" spans="1:11" ht="22.9" customHeight="1">
      <c r="A16" s="11" t="str">
        <f>IF(ข้อมูลผู้บริหาร!A9=0,"",ข้อมูลผู้บริหาร!A9)</f>
        <v/>
      </c>
      <c r="B16" s="99" t="str">
        <f>IF(ข้อมูลผู้บริหาร!B9=0,"",ข้อมูลผู้บริหาร!B9)</f>
        <v/>
      </c>
      <c r="C16" s="99"/>
      <c r="D16" s="99"/>
      <c r="E16" s="99"/>
      <c r="F16" s="99"/>
      <c r="G16" s="11"/>
      <c r="H16" s="11"/>
      <c r="I16" s="14" t="str">
        <f t="shared" si="0"/>
        <v/>
      </c>
      <c r="J16" s="14" t="str">
        <f t="shared" si="1"/>
        <v/>
      </c>
      <c r="K16" s="15" t="str">
        <f t="shared" si="2"/>
        <v/>
      </c>
    </row>
    <row r="17" spans="1:11" ht="22.9" customHeight="1">
      <c r="A17" s="11" t="str">
        <f>IF(ข้อมูลผู้บริหาร!A10=0,"",ข้อมูลผู้บริหาร!A10)</f>
        <v/>
      </c>
      <c r="B17" s="99" t="str">
        <f>IF(ข้อมูลผู้บริหาร!B10=0,"",ข้อมูลผู้บริหาร!B10)</f>
        <v/>
      </c>
      <c r="C17" s="99"/>
      <c r="D17" s="99"/>
      <c r="E17" s="99"/>
      <c r="F17" s="99"/>
      <c r="G17" s="11"/>
      <c r="H17" s="11"/>
      <c r="I17" s="14" t="str">
        <f t="shared" si="0"/>
        <v/>
      </c>
      <c r="J17" s="14" t="str">
        <f t="shared" si="1"/>
        <v/>
      </c>
      <c r="K17" s="15" t="str">
        <f t="shared" si="2"/>
        <v/>
      </c>
    </row>
    <row r="18" spans="1:11" ht="22.9" customHeight="1">
      <c r="A18" s="11" t="str">
        <f>IF(ข้อมูลผู้บริหาร!A11=0,"",ข้อมูลผู้บริหาร!A11)</f>
        <v/>
      </c>
      <c r="B18" s="99" t="str">
        <f>IF(ข้อมูลผู้บริหาร!B11=0,"",ข้อมูลผู้บริหาร!B11)</f>
        <v/>
      </c>
      <c r="C18" s="99"/>
      <c r="D18" s="99"/>
      <c r="E18" s="99"/>
      <c r="F18" s="99"/>
      <c r="G18" s="11"/>
      <c r="H18" s="11"/>
      <c r="I18" s="14" t="str">
        <f t="shared" si="0"/>
        <v/>
      </c>
      <c r="J18" s="14" t="str">
        <f t="shared" si="1"/>
        <v/>
      </c>
      <c r="K18" s="15" t="str">
        <f t="shared" si="2"/>
        <v/>
      </c>
    </row>
    <row r="19" spans="1:11" ht="22.9" customHeight="1">
      <c r="A19" s="11" t="str">
        <f>IF(ข้อมูลผู้บริหาร!A12=0,"",ข้อมูลผู้บริหาร!A12)</f>
        <v/>
      </c>
      <c r="B19" s="99" t="str">
        <f>IF(ข้อมูลผู้บริหาร!B12=0,"",ข้อมูลผู้บริหาร!B12)</f>
        <v/>
      </c>
      <c r="C19" s="99"/>
      <c r="D19" s="99"/>
      <c r="E19" s="99"/>
      <c r="F19" s="99"/>
      <c r="G19" s="11"/>
      <c r="H19" s="11"/>
      <c r="I19" s="14" t="str">
        <f t="shared" si="0"/>
        <v/>
      </c>
      <c r="J19" s="14" t="str">
        <f t="shared" si="1"/>
        <v/>
      </c>
      <c r="K19" s="15" t="str">
        <f t="shared" si="2"/>
        <v/>
      </c>
    </row>
    <row r="20" spans="1:11" ht="22.9" customHeight="1">
      <c r="A20" s="11" t="str">
        <f>IF(ข้อมูลผู้บริหาร!A13=0,"",ข้อมูลผู้บริหาร!A13)</f>
        <v/>
      </c>
      <c r="B20" s="99" t="str">
        <f>IF(ข้อมูลผู้บริหาร!B13=0,"",ข้อมูลผู้บริหาร!B13)</f>
        <v/>
      </c>
      <c r="C20" s="99"/>
      <c r="D20" s="99"/>
      <c r="E20" s="99"/>
      <c r="F20" s="99"/>
      <c r="G20" s="11"/>
      <c r="H20" s="11"/>
      <c r="I20" s="14" t="str">
        <f t="shared" si="0"/>
        <v/>
      </c>
      <c r="J20" s="14" t="str">
        <f t="shared" si="1"/>
        <v/>
      </c>
      <c r="K20" s="15" t="str">
        <f t="shared" si="2"/>
        <v/>
      </c>
    </row>
    <row r="21" spans="1:11" ht="22.9" customHeight="1">
      <c r="A21" s="11" t="str">
        <f>IF(ข้อมูลผู้บริหาร!A14=0,"",ข้อมูลผู้บริหาร!A14)</f>
        <v/>
      </c>
      <c r="B21" s="99" t="str">
        <f>IF(ข้อมูลผู้บริหาร!B14=0,"",ข้อมูลผู้บริหาร!B14)</f>
        <v/>
      </c>
      <c r="C21" s="99"/>
      <c r="D21" s="99"/>
      <c r="E21" s="99"/>
      <c r="F21" s="99"/>
      <c r="G21" s="11"/>
      <c r="H21" s="11"/>
      <c r="I21" s="14" t="str">
        <f t="shared" si="0"/>
        <v/>
      </c>
      <c r="J21" s="14" t="str">
        <f t="shared" si="1"/>
        <v/>
      </c>
      <c r="K21" s="15" t="str">
        <f t="shared" si="2"/>
        <v/>
      </c>
    </row>
    <row r="22" spans="1:11" ht="22.9" customHeight="1">
      <c r="A22" s="11" t="str">
        <f>IF(ข้อมูลผู้บริหาร!A15=0,"",ข้อมูลผู้บริหาร!A15)</f>
        <v/>
      </c>
      <c r="B22" s="99" t="str">
        <f>IF(ข้อมูลผู้บริหาร!B15=0,"",ข้อมูลผู้บริหาร!B15)</f>
        <v/>
      </c>
      <c r="C22" s="99"/>
      <c r="D22" s="99"/>
      <c r="E22" s="99"/>
      <c r="F22" s="99"/>
      <c r="G22" s="11"/>
      <c r="H22" s="11"/>
      <c r="I22" s="14" t="str">
        <f t="shared" si="0"/>
        <v/>
      </c>
      <c r="J22" s="14" t="str">
        <f t="shared" si="1"/>
        <v/>
      </c>
      <c r="K22" s="15" t="str">
        <f t="shared" si="2"/>
        <v/>
      </c>
    </row>
    <row r="23" spans="1:11" s="6" customFormat="1" ht="22.9" customHeight="1">
      <c r="A23" s="11" t="str">
        <f>IF(ข้อมูลผู้บริหาร!A16=0,"",ข้อมูลผู้บริหาร!A16)</f>
        <v/>
      </c>
      <c r="B23" s="99" t="str">
        <f>IF(ข้อมูลผู้บริหาร!B16=0,"",ข้อมูลผู้บริหาร!B16)</f>
        <v/>
      </c>
      <c r="C23" s="99"/>
      <c r="D23" s="99"/>
      <c r="E23" s="99"/>
      <c r="F23" s="99"/>
      <c r="G23" s="11"/>
      <c r="H23" s="11"/>
      <c r="I23" s="14" t="str">
        <f t="shared" si="0"/>
        <v/>
      </c>
      <c r="J23" s="14" t="str">
        <f t="shared" si="1"/>
        <v/>
      </c>
      <c r="K23" s="15" t="str">
        <f t="shared" si="2"/>
        <v/>
      </c>
    </row>
    <row r="24" spans="1:11" s="6" customFormat="1" ht="22.9" customHeight="1">
      <c r="A24" s="11" t="str">
        <f>IF(ข้อมูลผู้บริหาร!A17=0,"",ข้อมูลผู้บริหาร!A17)</f>
        <v/>
      </c>
      <c r="B24" s="99" t="str">
        <f>IF(ข้อมูลผู้บริหาร!B17=0,"",ข้อมูลผู้บริหาร!B17)</f>
        <v/>
      </c>
      <c r="C24" s="99"/>
      <c r="D24" s="99"/>
      <c r="E24" s="99"/>
      <c r="F24" s="99"/>
      <c r="G24" s="11"/>
      <c r="H24" s="11"/>
      <c r="I24" s="14" t="str">
        <f t="shared" si="0"/>
        <v/>
      </c>
      <c r="J24" s="14" t="str">
        <f t="shared" si="1"/>
        <v/>
      </c>
      <c r="K24" s="15" t="str">
        <f t="shared" si="2"/>
        <v/>
      </c>
    </row>
    <row r="25" spans="1:11" s="6" customFormat="1" ht="22.9" customHeight="1">
      <c r="A25" s="11" t="str">
        <f>IF(ข้อมูลผู้บริหาร!A18=0,"",ข้อมูลผู้บริหาร!A18)</f>
        <v/>
      </c>
      <c r="B25" s="99" t="str">
        <f>IF(ข้อมูลผู้บริหาร!B18=0,"",ข้อมูลผู้บริหาร!B18)</f>
        <v/>
      </c>
      <c r="C25" s="99"/>
      <c r="D25" s="99"/>
      <c r="E25" s="99"/>
      <c r="F25" s="99"/>
      <c r="G25" s="11"/>
      <c r="H25" s="11"/>
      <c r="I25" s="14" t="str">
        <f t="shared" si="0"/>
        <v/>
      </c>
      <c r="J25" s="14" t="str">
        <f t="shared" si="1"/>
        <v/>
      </c>
      <c r="K25" s="15" t="str">
        <f t="shared" si="2"/>
        <v/>
      </c>
    </row>
    <row r="26" spans="1:11" s="6" customFormat="1" ht="22.9" customHeight="1">
      <c r="A26" s="11" t="str">
        <f>IF(ข้อมูลผู้บริหาร!A19=0,"",ข้อมูลผู้บริหาร!A19)</f>
        <v/>
      </c>
      <c r="B26" s="99" t="str">
        <f>IF(ข้อมูลผู้บริหาร!B19=0,"",ข้อมูลผู้บริหาร!B19)</f>
        <v/>
      </c>
      <c r="C26" s="99"/>
      <c r="D26" s="99"/>
      <c r="E26" s="99"/>
      <c r="F26" s="99"/>
      <c r="G26" s="11"/>
      <c r="H26" s="11"/>
      <c r="I26" s="14" t="str">
        <f t="shared" si="0"/>
        <v/>
      </c>
      <c r="J26" s="14" t="str">
        <f t="shared" si="1"/>
        <v/>
      </c>
      <c r="K26" s="15" t="str">
        <f t="shared" si="2"/>
        <v/>
      </c>
    </row>
    <row r="27" spans="1:11" ht="22.9" customHeight="1">
      <c r="A27" s="11" t="str">
        <f>IF(ข้อมูลผู้บริหาร!A20=0,"",ข้อมูลผู้บริหาร!A20)</f>
        <v/>
      </c>
      <c r="B27" s="99" t="str">
        <f>IF(ข้อมูลผู้บริหาร!B20=0,"",ข้อมูลผู้บริหาร!B20)</f>
        <v/>
      </c>
      <c r="C27" s="99"/>
      <c r="D27" s="99"/>
      <c r="E27" s="99"/>
      <c r="F27" s="99"/>
      <c r="G27" s="11"/>
      <c r="H27" s="11"/>
      <c r="I27" s="14" t="str">
        <f t="shared" si="0"/>
        <v/>
      </c>
      <c r="J27" s="14" t="str">
        <f t="shared" si="1"/>
        <v/>
      </c>
      <c r="K27" s="15" t="str">
        <f t="shared" si="2"/>
        <v/>
      </c>
    </row>
    <row r="28" spans="1:11" ht="22.9" customHeight="1">
      <c r="A28" s="11" t="str">
        <f>IF(ข้อมูลผู้บริหาร!A21=0,"",ข้อมูลผู้บริหาร!A21)</f>
        <v/>
      </c>
      <c r="B28" s="99" t="str">
        <f>IF(ข้อมูลผู้บริหาร!B21=0,"",ข้อมูลผู้บริหาร!B21)</f>
        <v/>
      </c>
      <c r="C28" s="99"/>
      <c r="D28" s="99"/>
      <c r="E28" s="99"/>
      <c r="F28" s="99"/>
      <c r="G28" s="11"/>
      <c r="H28" s="11"/>
      <c r="I28" s="14" t="str">
        <f t="shared" si="0"/>
        <v/>
      </c>
      <c r="J28" s="14" t="str">
        <f t="shared" si="1"/>
        <v/>
      </c>
      <c r="K28" s="15" t="str">
        <f t="shared" si="2"/>
        <v/>
      </c>
    </row>
    <row r="29" spans="1:11" ht="22.9" customHeight="1">
      <c r="A29" s="11" t="str">
        <f>IF(ข้อมูลผู้บริหาร!A22=0,"",ข้อมูลผู้บริหาร!A22)</f>
        <v/>
      </c>
      <c r="B29" s="99" t="str">
        <f>IF(ข้อมูลผู้บริหาร!B22=0,"",ข้อมูลผู้บริหาร!B22)</f>
        <v/>
      </c>
      <c r="C29" s="99"/>
      <c r="D29" s="99"/>
      <c r="E29" s="99"/>
      <c r="F29" s="99"/>
      <c r="G29" s="11"/>
      <c r="H29" s="11"/>
      <c r="I29" s="14" t="str">
        <f t="shared" si="0"/>
        <v/>
      </c>
      <c r="J29" s="14" t="str">
        <f t="shared" si="1"/>
        <v/>
      </c>
      <c r="K29" s="15" t="str">
        <f t="shared" si="2"/>
        <v/>
      </c>
    </row>
    <row r="30" spans="1:11" ht="22.9" customHeight="1" thickBot="1">
      <c r="A30" s="11" t="str">
        <f>IF(ข้อมูลผู้บริหาร!A23=0,"",ข้อมูลผู้บริหาร!A23)</f>
        <v/>
      </c>
      <c r="B30" s="99" t="str">
        <f>IF(ข้อมูลผู้บริหาร!B23=0,"",ข้อมูลผู้บริหาร!B23)</f>
        <v/>
      </c>
      <c r="C30" s="99"/>
      <c r="D30" s="99"/>
      <c r="E30" s="99"/>
      <c r="F30" s="99"/>
      <c r="G30" s="16"/>
      <c r="H30" s="16"/>
      <c r="I30" s="14" t="str">
        <f t="shared" si="0"/>
        <v/>
      </c>
      <c r="J30" s="14" t="str">
        <f t="shared" si="1"/>
        <v/>
      </c>
      <c r="K30" s="15" t="str">
        <f t="shared" si="2"/>
        <v/>
      </c>
    </row>
    <row r="31" spans="1:11" ht="22.9" customHeight="1">
      <c r="A31" s="17">
        <f>COUNT(A11:A30)</f>
        <v>1</v>
      </c>
      <c r="B31" s="109" t="s">
        <v>29</v>
      </c>
      <c r="C31" s="110"/>
      <c r="D31" s="110"/>
      <c r="E31" s="110"/>
      <c r="F31" s="110"/>
      <c r="G31" s="110"/>
      <c r="H31" s="110"/>
      <c r="I31" s="115">
        <f>SUM(J11:J30)/A31</f>
        <v>0</v>
      </c>
      <c r="J31" s="115"/>
      <c r="K31" s="116"/>
    </row>
    <row r="32" spans="1:11" ht="22.9" customHeight="1" thickBot="1">
      <c r="A32" s="117" t="s">
        <v>31</v>
      </c>
      <c r="B32" s="118"/>
      <c r="C32" s="118"/>
      <c r="D32" s="118"/>
      <c r="E32" s="118"/>
      <c r="F32" s="118"/>
      <c r="G32" s="119"/>
      <c r="H32" s="35">
        <f>I31/J$10*100</f>
        <v>0</v>
      </c>
      <c r="I32" s="44" t="s">
        <v>23</v>
      </c>
      <c r="J32" s="120" t="str">
        <f>IF(I31&lt;=2.49,"กำลังพัฒนา",IF(I31&lt;=2.99,"ปานกลาง",IF(I31&lt;=3.49,"ดี",IF(I31&lt;=3.99,"ดีเลิศ","ยอดเยี่ยม"))))</f>
        <v>กำลังพัฒนา</v>
      </c>
      <c r="K32" s="121"/>
    </row>
    <row r="33" spans="1:10" ht="22.9" hidden="1" customHeight="1">
      <c r="A33" s="12">
        <v>1</v>
      </c>
      <c r="J33" s="13"/>
    </row>
    <row r="34" spans="1:10" ht="22.9" hidden="1" customHeight="1">
      <c r="A34" s="12">
        <v>2</v>
      </c>
    </row>
    <row r="35" spans="1:10" ht="22.9" hidden="1" customHeight="1">
      <c r="A35" s="12">
        <v>3</v>
      </c>
    </row>
    <row r="36" spans="1:10" ht="22.9" hidden="1" customHeight="1">
      <c r="A36" s="12">
        <v>4</v>
      </c>
    </row>
    <row r="37" spans="1:10" ht="22.9" hidden="1" customHeight="1">
      <c r="A37" s="12">
        <v>5</v>
      </c>
    </row>
  </sheetData>
  <mergeCells count="35">
    <mergeCell ref="B29:F29"/>
    <mergeCell ref="B30:F30"/>
    <mergeCell ref="B31:H31"/>
    <mergeCell ref="I31:K31"/>
    <mergeCell ref="A32:G32"/>
    <mergeCell ref="J32:K32"/>
    <mergeCell ref="B24:F24"/>
    <mergeCell ref="B25:F25"/>
    <mergeCell ref="B26:F26"/>
    <mergeCell ref="B27:F27"/>
    <mergeCell ref="B28:F28"/>
    <mergeCell ref="B19:F19"/>
    <mergeCell ref="B20:F20"/>
    <mergeCell ref="B21:F21"/>
    <mergeCell ref="B22:F22"/>
    <mergeCell ref="B23:F23"/>
    <mergeCell ref="B14:F14"/>
    <mergeCell ref="B15:F15"/>
    <mergeCell ref="B16:F16"/>
    <mergeCell ref="B17:F17"/>
    <mergeCell ref="B18:F18"/>
    <mergeCell ref="B11:F11"/>
    <mergeCell ref="B12:F12"/>
    <mergeCell ref="B13:F13"/>
    <mergeCell ref="H7:H9"/>
    <mergeCell ref="I7:I9"/>
    <mergeCell ref="A1:K1"/>
    <mergeCell ref="A3:K4"/>
    <mergeCell ref="B5:K5"/>
    <mergeCell ref="A6:K6"/>
    <mergeCell ref="A7:A10"/>
    <mergeCell ref="B7:F10"/>
    <mergeCell ref="G7:G9"/>
    <mergeCell ref="J7:J9"/>
    <mergeCell ref="K7:K9"/>
  </mergeCells>
  <dataValidations count="1">
    <dataValidation type="list" allowBlank="1" showInputMessage="1" showErrorMessage="1" sqref="G11:H30">
      <formula1>$A$33:$A$37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360" verticalDpi="36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L37"/>
  <sheetViews>
    <sheetView view="pageBreakPreview" zoomScale="98" zoomScaleNormal="78" zoomScaleSheetLayoutView="98" workbookViewId="0">
      <selection activeCell="I39" sqref="I39"/>
    </sheetView>
  </sheetViews>
  <sheetFormatPr defaultColWidth="7.28515625" defaultRowHeight="22.9" customHeight="1"/>
  <cols>
    <col min="1" max="1" width="4" style="12" customWidth="1"/>
    <col min="2" max="5" width="4.42578125" style="12" customWidth="1"/>
    <col min="6" max="6" width="0.42578125" style="12" customWidth="1"/>
    <col min="7" max="9" width="14.28515625" style="12" customWidth="1"/>
    <col min="10" max="12" width="8.42578125" style="12" customWidth="1"/>
    <col min="13" max="16384" width="7.28515625" style="12"/>
  </cols>
  <sheetData>
    <row r="1" spans="1:12" s="6" customFormat="1" ht="22.9" customHeight="1">
      <c r="A1" s="122" t="str">
        <f>ปก!A1</f>
        <v>โปรแกรมประเมินมาตรฐานการศึกษาขั้นพื้นฐานเพื่อการประกันคุณภาพภายใน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s="6" customFormat="1" ht="22.9" customHeight="1">
      <c r="A2" s="19" t="str">
        <f>""&amp;ปก!A9</f>
        <v>มาตรฐานที่ 2 กระบวนการบริหารและการจัดการ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6" customFormat="1" ht="22.9" customHeight="1">
      <c r="A3" s="123" t="str">
        <f>"    "&amp;ปก!A13</f>
        <v xml:space="preserve">    2.4 จัดสภาพแวดล้อมและสื่อเพื่อการเรียนรู้ อย่างปลอดภัย และเพียงพอ
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</row>
    <row r="4" spans="1:12" s="6" customFormat="1" ht="22.9" customHeight="1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</row>
    <row r="5" spans="1:12" s="6" customFormat="1" ht="22.9" customHeight="1">
      <c r="A5" s="36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</row>
    <row r="6" spans="1:12" s="6" customFormat="1" ht="22.9" customHeight="1">
      <c r="A6" s="126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1:12" s="8" customFormat="1" ht="22.9" customHeight="1">
      <c r="A7" s="101" t="s">
        <v>10</v>
      </c>
      <c r="B7" s="104" t="s">
        <v>9</v>
      </c>
      <c r="C7" s="104"/>
      <c r="D7" s="104"/>
      <c r="E7" s="104"/>
      <c r="F7" s="104"/>
      <c r="G7" s="128" t="s">
        <v>52</v>
      </c>
      <c r="H7" s="128" t="s">
        <v>53</v>
      </c>
      <c r="I7" s="128" t="s">
        <v>54</v>
      </c>
      <c r="J7" s="100" t="s">
        <v>25</v>
      </c>
      <c r="K7" s="102" t="s">
        <v>26</v>
      </c>
      <c r="L7" s="100" t="s">
        <v>27</v>
      </c>
    </row>
    <row r="8" spans="1:12" s="8" customFormat="1" ht="22.9" customHeight="1">
      <c r="A8" s="101"/>
      <c r="B8" s="104"/>
      <c r="C8" s="104"/>
      <c r="D8" s="104"/>
      <c r="E8" s="104"/>
      <c r="F8" s="104"/>
      <c r="G8" s="128"/>
      <c r="H8" s="128"/>
      <c r="I8" s="128"/>
      <c r="J8" s="100"/>
      <c r="K8" s="102"/>
      <c r="L8" s="100"/>
    </row>
    <row r="9" spans="1:12" s="8" customFormat="1" ht="167.25" customHeight="1">
      <c r="A9" s="101"/>
      <c r="B9" s="104"/>
      <c r="C9" s="104"/>
      <c r="D9" s="104"/>
      <c r="E9" s="104"/>
      <c r="F9" s="104"/>
      <c r="G9" s="128"/>
      <c r="H9" s="128"/>
      <c r="I9" s="128"/>
      <c r="J9" s="100"/>
      <c r="K9" s="102"/>
      <c r="L9" s="100"/>
    </row>
    <row r="10" spans="1:12" s="8" customFormat="1" ht="22.9" customHeight="1">
      <c r="A10" s="101"/>
      <c r="B10" s="104"/>
      <c r="C10" s="104"/>
      <c r="D10" s="104"/>
      <c r="E10" s="104"/>
      <c r="F10" s="104"/>
      <c r="G10" s="34">
        <v>5</v>
      </c>
      <c r="H10" s="34">
        <v>5</v>
      </c>
      <c r="I10" s="52">
        <v>5</v>
      </c>
      <c r="J10" s="34">
        <v>5</v>
      </c>
      <c r="K10" s="34">
        <f>ปก!H13</f>
        <v>5</v>
      </c>
      <c r="L10" s="42" t="s">
        <v>28</v>
      </c>
    </row>
    <row r="11" spans="1:12" ht="22.9" customHeight="1">
      <c r="A11" s="11">
        <f>IF(ข้อมูลผู้บริหาร!A4=0,"",ข้อมูลผู้บริหาร!A4)</f>
        <v>1</v>
      </c>
      <c r="B11" s="99" t="str">
        <f>IF(ข้อมูลผู้บริหาร!B4=0,"",ข้อมูลผู้บริหาร!B4)</f>
        <v/>
      </c>
      <c r="C11" s="99"/>
      <c r="D11" s="99"/>
      <c r="E11" s="99"/>
      <c r="F11" s="99"/>
      <c r="G11" s="11"/>
      <c r="H11" s="11"/>
      <c r="I11" s="11"/>
      <c r="J11" s="14" t="str">
        <f t="shared" ref="J11:J30" si="0">IF(SUM(G11:H11)=0,"",AVERAGE(G11:H11))</f>
        <v/>
      </c>
      <c r="K11" s="14" t="str">
        <f t="shared" ref="K11:K30" si="1">IF(SUM(G11:H11)=0,"",J11/J$10*K$10)</f>
        <v/>
      </c>
      <c r="L11" s="15" t="str">
        <f>IF(SUM(G11:H11)=0,"",IF(K11&lt;(K$10/2),"ไม่ผ่าน","ผ่าน"))</f>
        <v/>
      </c>
    </row>
    <row r="12" spans="1:12" ht="22.9" customHeight="1">
      <c r="A12" s="11" t="str">
        <f>IF(ข้อมูลผู้บริหาร!A5=0,"",ข้อมูลผู้บริหาร!A5)</f>
        <v/>
      </c>
      <c r="B12" s="99" t="str">
        <f>IF(ข้อมูลผู้บริหาร!B5=0,"",ข้อมูลผู้บริหาร!B5)</f>
        <v/>
      </c>
      <c r="C12" s="99"/>
      <c r="D12" s="99"/>
      <c r="E12" s="99"/>
      <c r="F12" s="99"/>
      <c r="G12" s="11"/>
      <c r="H12" s="11"/>
      <c r="I12" s="11"/>
      <c r="J12" s="14" t="str">
        <f t="shared" si="0"/>
        <v/>
      </c>
      <c r="K12" s="14" t="str">
        <f t="shared" si="1"/>
        <v/>
      </c>
      <c r="L12" s="15" t="str">
        <f t="shared" ref="L12:L30" si="2">IF(SUM(G12:H12)=0,"",IF(K12&lt;(K$10/2),"ไม่ผ่าน","ผ่าน"))</f>
        <v/>
      </c>
    </row>
    <row r="13" spans="1:12" ht="22.9" customHeight="1">
      <c r="A13" s="11" t="str">
        <f>IF(ข้อมูลผู้บริหาร!A6=0,"",ข้อมูลผู้บริหาร!A6)</f>
        <v/>
      </c>
      <c r="B13" s="99" t="str">
        <f>IF(ข้อมูลผู้บริหาร!B6=0,"",ข้อมูลผู้บริหาร!B6)</f>
        <v/>
      </c>
      <c r="C13" s="99"/>
      <c r="D13" s="99"/>
      <c r="E13" s="99"/>
      <c r="F13" s="99"/>
      <c r="G13" s="11"/>
      <c r="H13" s="11"/>
      <c r="I13" s="11"/>
      <c r="J13" s="14" t="str">
        <f t="shared" si="0"/>
        <v/>
      </c>
      <c r="K13" s="14" t="str">
        <f t="shared" si="1"/>
        <v/>
      </c>
      <c r="L13" s="15" t="str">
        <f t="shared" si="2"/>
        <v/>
      </c>
    </row>
    <row r="14" spans="1:12" ht="22.9" customHeight="1">
      <c r="A14" s="11" t="str">
        <f>IF(ข้อมูลผู้บริหาร!A7=0,"",ข้อมูลผู้บริหาร!A7)</f>
        <v/>
      </c>
      <c r="B14" s="99" t="str">
        <f>IF(ข้อมูลผู้บริหาร!B7=0,"",ข้อมูลผู้บริหาร!B7)</f>
        <v/>
      </c>
      <c r="C14" s="99"/>
      <c r="D14" s="99"/>
      <c r="E14" s="99"/>
      <c r="F14" s="99"/>
      <c r="G14" s="11"/>
      <c r="H14" s="11"/>
      <c r="I14" s="11"/>
      <c r="J14" s="14" t="str">
        <f t="shared" si="0"/>
        <v/>
      </c>
      <c r="K14" s="14" t="str">
        <f t="shared" si="1"/>
        <v/>
      </c>
      <c r="L14" s="15" t="str">
        <f t="shared" si="2"/>
        <v/>
      </c>
    </row>
    <row r="15" spans="1:12" ht="22.9" customHeight="1">
      <c r="A15" s="11" t="str">
        <f>IF(ข้อมูลผู้บริหาร!A8=0,"",ข้อมูลผู้บริหาร!A8)</f>
        <v/>
      </c>
      <c r="B15" s="99" t="str">
        <f>IF(ข้อมูลผู้บริหาร!B8=0,"",ข้อมูลผู้บริหาร!B8)</f>
        <v/>
      </c>
      <c r="C15" s="99"/>
      <c r="D15" s="99"/>
      <c r="E15" s="99"/>
      <c r="F15" s="99"/>
      <c r="G15" s="11"/>
      <c r="H15" s="11"/>
      <c r="I15" s="11"/>
      <c r="J15" s="14" t="str">
        <f t="shared" si="0"/>
        <v/>
      </c>
      <c r="K15" s="14" t="str">
        <f t="shared" si="1"/>
        <v/>
      </c>
      <c r="L15" s="15" t="str">
        <f t="shared" si="2"/>
        <v/>
      </c>
    </row>
    <row r="16" spans="1:12" ht="22.9" customHeight="1">
      <c r="A16" s="11" t="str">
        <f>IF(ข้อมูลผู้บริหาร!A9=0,"",ข้อมูลผู้บริหาร!A9)</f>
        <v/>
      </c>
      <c r="B16" s="99" t="str">
        <f>IF(ข้อมูลผู้บริหาร!B9=0,"",ข้อมูลผู้บริหาร!B9)</f>
        <v/>
      </c>
      <c r="C16" s="99"/>
      <c r="D16" s="99"/>
      <c r="E16" s="99"/>
      <c r="F16" s="99"/>
      <c r="G16" s="11"/>
      <c r="H16" s="11"/>
      <c r="I16" s="11"/>
      <c r="J16" s="14" t="str">
        <f t="shared" si="0"/>
        <v/>
      </c>
      <c r="K16" s="14" t="str">
        <f t="shared" si="1"/>
        <v/>
      </c>
      <c r="L16" s="15" t="str">
        <f t="shared" si="2"/>
        <v/>
      </c>
    </row>
    <row r="17" spans="1:12" ht="22.9" customHeight="1">
      <c r="A17" s="11" t="str">
        <f>IF(ข้อมูลผู้บริหาร!A10=0,"",ข้อมูลผู้บริหาร!A10)</f>
        <v/>
      </c>
      <c r="B17" s="99" t="str">
        <f>IF(ข้อมูลผู้บริหาร!B10=0,"",ข้อมูลผู้บริหาร!B10)</f>
        <v/>
      </c>
      <c r="C17" s="99"/>
      <c r="D17" s="99"/>
      <c r="E17" s="99"/>
      <c r="F17" s="99"/>
      <c r="G17" s="11"/>
      <c r="H17" s="11"/>
      <c r="I17" s="11"/>
      <c r="J17" s="14" t="str">
        <f t="shared" si="0"/>
        <v/>
      </c>
      <c r="K17" s="14" t="str">
        <f t="shared" si="1"/>
        <v/>
      </c>
      <c r="L17" s="15" t="str">
        <f t="shared" si="2"/>
        <v/>
      </c>
    </row>
    <row r="18" spans="1:12" ht="22.9" customHeight="1">
      <c r="A18" s="11" t="str">
        <f>IF(ข้อมูลผู้บริหาร!A11=0,"",ข้อมูลผู้บริหาร!A11)</f>
        <v/>
      </c>
      <c r="B18" s="99" t="str">
        <f>IF(ข้อมูลผู้บริหาร!B11=0,"",ข้อมูลผู้บริหาร!B11)</f>
        <v/>
      </c>
      <c r="C18" s="99"/>
      <c r="D18" s="99"/>
      <c r="E18" s="99"/>
      <c r="F18" s="99"/>
      <c r="G18" s="11"/>
      <c r="H18" s="11"/>
      <c r="I18" s="11"/>
      <c r="J18" s="14" t="str">
        <f t="shared" si="0"/>
        <v/>
      </c>
      <c r="K18" s="14" t="str">
        <f t="shared" si="1"/>
        <v/>
      </c>
      <c r="L18" s="15" t="str">
        <f t="shared" si="2"/>
        <v/>
      </c>
    </row>
    <row r="19" spans="1:12" ht="22.9" customHeight="1">
      <c r="A19" s="11" t="str">
        <f>IF(ข้อมูลผู้บริหาร!A12=0,"",ข้อมูลผู้บริหาร!A12)</f>
        <v/>
      </c>
      <c r="B19" s="99" t="str">
        <f>IF(ข้อมูลผู้บริหาร!B12=0,"",ข้อมูลผู้บริหาร!B12)</f>
        <v/>
      </c>
      <c r="C19" s="99"/>
      <c r="D19" s="99"/>
      <c r="E19" s="99"/>
      <c r="F19" s="99"/>
      <c r="G19" s="11"/>
      <c r="H19" s="11"/>
      <c r="I19" s="11"/>
      <c r="J19" s="14" t="str">
        <f t="shared" si="0"/>
        <v/>
      </c>
      <c r="K19" s="14" t="str">
        <f t="shared" si="1"/>
        <v/>
      </c>
      <c r="L19" s="15" t="str">
        <f t="shared" si="2"/>
        <v/>
      </c>
    </row>
    <row r="20" spans="1:12" ht="22.9" customHeight="1">
      <c r="A20" s="11" t="str">
        <f>IF(ข้อมูลผู้บริหาร!A13=0,"",ข้อมูลผู้บริหาร!A13)</f>
        <v/>
      </c>
      <c r="B20" s="99" t="str">
        <f>IF(ข้อมูลผู้บริหาร!B13=0,"",ข้อมูลผู้บริหาร!B13)</f>
        <v/>
      </c>
      <c r="C20" s="99"/>
      <c r="D20" s="99"/>
      <c r="E20" s="99"/>
      <c r="F20" s="99"/>
      <c r="G20" s="11"/>
      <c r="H20" s="11"/>
      <c r="I20" s="11"/>
      <c r="J20" s="14" t="str">
        <f t="shared" si="0"/>
        <v/>
      </c>
      <c r="K20" s="14" t="str">
        <f t="shared" si="1"/>
        <v/>
      </c>
      <c r="L20" s="15" t="str">
        <f t="shared" si="2"/>
        <v/>
      </c>
    </row>
    <row r="21" spans="1:12" ht="22.9" customHeight="1">
      <c r="A21" s="11" t="str">
        <f>IF(ข้อมูลผู้บริหาร!A14=0,"",ข้อมูลผู้บริหาร!A14)</f>
        <v/>
      </c>
      <c r="B21" s="99" t="str">
        <f>IF(ข้อมูลผู้บริหาร!B14=0,"",ข้อมูลผู้บริหาร!B14)</f>
        <v/>
      </c>
      <c r="C21" s="99"/>
      <c r="D21" s="99"/>
      <c r="E21" s="99"/>
      <c r="F21" s="99"/>
      <c r="G21" s="11"/>
      <c r="H21" s="11"/>
      <c r="I21" s="11"/>
      <c r="J21" s="14" t="str">
        <f t="shared" si="0"/>
        <v/>
      </c>
      <c r="K21" s="14" t="str">
        <f t="shared" si="1"/>
        <v/>
      </c>
      <c r="L21" s="15" t="str">
        <f t="shared" si="2"/>
        <v/>
      </c>
    </row>
    <row r="22" spans="1:12" ht="22.9" customHeight="1">
      <c r="A22" s="11" t="str">
        <f>IF(ข้อมูลผู้บริหาร!A15=0,"",ข้อมูลผู้บริหาร!A15)</f>
        <v/>
      </c>
      <c r="B22" s="99" t="str">
        <f>IF(ข้อมูลผู้บริหาร!B15=0,"",ข้อมูลผู้บริหาร!B15)</f>
        <v/>
      </c>
      <c r="C22" s="99"/>
      <c r="D22" s="99"/>
      <c r="E22" s="99"/>
      <c r="F22" s="99"/>
      <c r="G22" s="11"/>
      <c r="H22" s="11"/>
      <c r="I22" s="11"/>
      <c r="J22" s="14" t="str">
        <f t="shared" si="0"/>
        <v/>
      </c>
      <c r="K22" s="14" t="str">
        <f t="shared" si="1"/>
        <v/>
      </c>
      <c r="L22" s="15" t="str">
        <f t="shared" si="2"/>
        <v/>
      </c>
    </row>
    <row r="23" spans="1:12" s="6" customFormat="1" ht="22.9" customHeight="1">
      <c r="A23" s="11" t="str">
        <f>IF(ข้อมูลผู้บริหาร!A16=0,"",ข้อมูลผู้บริหาร!A16)</f>
        <v/>
      </c>
      <c r="B23" s="99" t="str">
        <f>IF(ข้อมูลผู้บริหาร!B16=0,"",ข้อมูลผู้บริหาร!B16)</f>
        <v/>
      </c>
      <c r="C23" s="99"/>
      <c r="D23" s="99"/>
      <c r="E23" s="99"/>
      <c r="F23" s="99"/>
      <c r="G23" s="11"/>
      <c r="H23" s="11"/>
      <c r="I23" s="11"/>
      <c r="J23" s="14" t="str">
        <f t="shared" si="0"/>
        <v/>
      </c>
      <c r="K23" s="14" t="str">
        <f t="shared" si="1"/>
        <v/>
      </c>
      <c r="L23" s="15" t="str">
        <f t="shared" si="2"/>
        <v/>
      </c>
    </row>
    <row r="24" spans="1:12" s="6" customFormat="1" ht="1.5" customHeight="1" thickBot="1">
      <c r="A24" s="11" t="str">
        <f>IF(ข้อมูลผู้บริหาร!A17=0,"",ข้อมูลผู้บริหาร!A17)</f>
        <v/>
      </c>
      <c r="B24" s="99" t="str">
        <f>IF(ข้อมูลผู้บริหาร!B17=0,"",ข้อมูลผู้บริหาร!B17)</f>
        <v/>
      </c>
      <c r="C24" s="99"/>
      <c r="D24" s="99"/>
      <c r="E24" s="99"/>
      <c r="F24" s="99"/>
      <c r="G24" s="11"/>
      <c r="H24" s="11"/>
      <c r="I24" s="11"/>
      <c r="J24" s="14" t="str">
        <f t="shared" si="0"/>
        <v/>
      </c>
      <c r="K24" s="14" t="str">
        <f t="shared" si="1"/>
        <v/>
      </c>
      <c r="L24" s="15" t="str">
        <f t="shared" si="2"/>
        <v/>
      </c>
    </row>
    <row r="25" spans="1:12" s="6" customFormat="1" ht="22.5" hidden="1" customHeight="1" thickBot="1">
      <c r="A25" s="11" t="str">
        <f>IF(ข้อมูลผู้บริหาร!A18=0,"",ข้อมูลผู้บริหาร!A18)</f>
        <v/>
      </c>
      <c r="B25" s="99" t="str">
        <f>IF(ข้อมูลผู้บริหาร!B18=0,"",ข้อมูลผู้บริหาร!B18)</f>
        <v/>
      </c>
      <c r="C25" s="99"/>
      <c r="D25" s="99"/>
      <c r="E25" s="99"/>
      <c r="F25" s="99"/>
      <c r="G25" s="11"/>
      <c r="H25" s="11"/>
      <c r="I25" s="11"/>
      <c r="J25" s="14" t="str">
        <f t="shared" si="0"/>
        <v/>
      </c>
      <c r="K25" s="14" t="str">
        <f t="shared" si="1"/>
        <v/>
      </c>
      <c r="L25" s="15" t="str">
        <f t="shared" si="2"/>
        <v/>
      </c>
    </row>
    <row r="26" spans="1:12" s="6" customFormat="1" ht="22.5" hidden="1" customHeight="1" thickBot="1">
      <c r="A26" s="11" t="str">
        <f>IF(ข้อมูลผู้บริหาร!A19=0,"",ข้อมูลผู้บริหาร!A19)</f>
        <v/>
      </c>
      <c r="B26" s="99" t="str">
        <f>IF(ข้อมูลผู้บริหาร!B19=0,"",ข้อมูลผู้บริหาร!B19)</f>
        <v/>
      </c>
      <c r="C26" s="99"/>
      <c r="D26" s="99"/>
      <c r="E26" s="99"/>
      <c r="F26" s="99"/>
      <c r="G26" s="11"/>
      <c r="H26" s="11"/>
      <c r="I26" s="11"/>
      <c r="J26" s="14" t="str">
        <f t="shared" si="0"/>
        <v/>
      </c>
      <c r="K26" s="14" t="str">
        <f t="shared" si="1"/>
        <v/>
      </c>
      <c r="L26" s="15" t="str">
        <f t="shared" si="2"/>
        <v/>
      </c>
    </row>
    <row r="27" spans="1:12" ht="22.5" hidden="1" customHeight="1" thickBot="1">
      <c r="A27" s="11" t="str">
        <f>IF(ข้อมูลผู้บริหาร!A20=0,"",ข้อมูลผู้บริหาร!A20)</f>
        <v/>
      </c>
      <c r="B27" s="99" t="str">
        <f>IF(ข้อมูลผู้บริหาร!B20=0,"",ข้อมูลผู้บริหาร!B20)</f>
        <v/>
      </c>
      <c r="C27" s="99"/>
      <c r="D27" s="99"/>
      <c r="E27" s="99"/>
      <c r="F27" s="99"/>
      <c r="G27" s="11"/>
      <c r="H27" s="11"/>
      <c r="I27" s="11"/>
      <c r="J27" s="14" t="str">
        <f t="shared" si="0"/>
        <v/>
      </c>
      <c r="K27" s="14" t="str">
        <f t="shared" si="1"/>
        <v/>
      </c>
      <c r="L27" s="15" t="str">
        <f t="shared" si="2"/>
        <v/>
      </c>
    </row>
    <row r="28" spans="1:12" ht="22.5" hidden="1" customHeight="1" thickBot="1">
      <c r="A28" s="11" t="str">
        <f>IF(ข้อมูลผู้บริหาร!A21=0,"",ข้อมูลผู้บริหาร!A21)</f>
        <v/>
      </c>
      <c r="B28" s="99" t="str">
        <f>IF(ข้อมูลผู้บริหาร!B21=0,"",ข้อมูลผู้บริหาร!B21)</f>
        <v/>
      </c>
      <c r="C28" s="99"/>
      <c r="D28" s="99"/>
      <c r="E28" s="99"/>
      <c r="F28" s="99"/>
      <c r="G28" s="11"/>
      <c r="H28" s="11"/>
      <c r="I28" s="11"/>
      <c r="J28" s="14" t="str">
        <f t="shared" si="0"/>
        <v/>
      </c>
      <c r="K28" s="14" t="str">
        <f t="shared" si="1"/>
        <v/>
      </c>
      <c r="L28" s="15" t="str">
        <f t="shared" si="2"/>
        <v/>
      </c>
    </row>
    <row r="29" spans="1:12" ht="22.5" hidden="1" customHeight="1" thickBot="1">
      <c r="A29" s="11" t="str">
        <f>IF(ข้อมูลผู้บริหาร!A22=0,"",ข้อมูลผู้บริหาร!A22)</f>
        <v/>
      </c>
      <c r="B29" s="99" t="str">
        <f>IF(ข้อมูลผู้บริหาร!B22=0,"",ข้อมูลผู้บริหาร!B22)</f>
        <v/>
      </c>
      <c r="C29" s="99"/>
      <c r="D29" s="99"/>
      <c r="E29" s="99"/>
      <c r="F29" s="99"/>
      <c r="G29" s="11"/>
      <c r="H29" s="11"/>
      <c r="I29" s="11"/>
      <c r="J29" s="14" t="str">
        <f t="shared" si="0"/>
        <v/>
      </c>
      <c r="K29" s="14" t="str">
        <f t="shared" si="1"/>
        <v/>
      </c>
      <c r="L29" s="15" t="str">
        <f t="shared" si="2"/>
        <v/>
      </c>
    </row>
    <row r="30" spans="1:12" ht="22.5" hidden="1" customHeight="1" thickBot="1">
      <c r="A30" s="11" t="str">
        <f>IF(ข้อมูลผู้บริหาร!A23=0,"",ข้อมูลผู้บริหาร!A23)</f>
        <v/>
      </c>
      <c r="B30" s="99" t="str">
        <f>IF(ข้อมูลผู้บริหาร!B23=0,"",ข้อมูลผู้บริหาร!B23)</f>
        <v/>
      </c>
      <c r="C30" s="99"/>
      <c r="D30" s="99"/>
      <c r="E30" s="99"/>
      <c r="F30" s="99"/>
      <c r="G30" s="16"/>
      <c r="H30" s="16"/>
      <c r="I30" s="16"/>
      <c r="J30" s="14" t="str">
        <f t="shared" si="0"/>
        <v/>
      </c>
      <c r="K30" s="14" t="str">
        <f t="shared" si="1"/>
        <v/>
      </c>
      <c r="L30" s="15" t="str">
        <f t="shared" si="2"/>
        <v/>
      </c>
    </row>
    <row r="31" spans="1:12" ht="22.9" customHeight="1">
      <c r="A31" s="17">
        <f>COUNT(A11:A30)</f>
        <v>1</v>
      </c>
      <c r="B31" s="109" t="s">
        <v>29</v>
      </c>
      <c r="C31" s="110"/>
      <c r="D31" s="110"/>
      <c r="E31" s="110"/>
      <c r="F31" s="110"/>
      <c r="G31" s="110"/>
      <c r="H31" s="110"/>
      <c r="I31" s="51"/>
      <c r="J31" s="115">
        <f>SUM(K11:K30)/A31</f>
        <v>0</v>
      </c>
      <c r="K31" s="115"/>
      <c r="L31" s="116"/>
    </row>
    <row r="32" spans="1:12" ht="22.9" customHeight="1" thickBot="1">
      <c r="A32" s="117" t="s">
        <v>31</v>
      </c>
      <c r="B32" s="118"/>
      <c r="C32" s="118"/>
      <c r="D32" s="118"/>
      <c r="E32" s="118"/>
      <c r="F32" s="118"/>
      <c r="G32" s="119"/>
      <c r="H32" s="35">
        <f>J31/K$10*100</f>
        <v>0</v>
      </c>
      <c r="I32" s="129" t="s">
        <v>23</v>
      </c>
      <c r="J32" s="130"/>
      <c r="K32" s="120" t="str">
        <f>IF(J31&lt;=2.49,"กำลังพัฒนา",IF(J31&lt;=2.99,"ปานกลาง",IF(J31&lt;=3.49,"ดี",IF(J31&lt;=3.99,"ดีเลิศ","ยอดเยี่ยม"))))</f>
        <v>กำลังพัฒนา</v>
      </c>
      <c r="L32" s="121"/>
    </row>
    <row r="33" spans="1:11" ht="22.9" hidden="1" customHeight="1">
      <c r="A33" s="12">
        <v>1</v>
      </c>
      <c r="K33" s="13"/>
    </row>
    <row r="34" spans="1:11" ht="22.9" hidden="1" customHeight="1">
      <c r="A34" s="12">
        <v>2</v>
      </c>
    </row>
    <row r="35" spans="1:11" ht="22.9" hidden="1" customHeight="1">
      <c r="A35" s="12">
        <v>3</v>
      </c>
    </row>
    <row r="36" spans="1:11" ht="22.9" hidden="1" customHeight="1">
      <c r="A36" s="12">
        <v>4</v>
      </c>
    </row>
    <row r="37" spans="1:11" ht="22.9" hidden="1" customHeight="1">
      <c r="A37" s="12">
        <v>5</v>
      </c>
    </row>
  </sheetData>
  <mergeCells count="37">
    <mergeCell ref="J31:L31"/>
    <mergeCell ref="A32:G32"/>
    <mergeCell ref="K32:L32"/>
    <mergeCell ref="B27:F27"/>
    <mergeCell ref="B28:F28"/>
    <mergeCell ref="B29:F29"/>
    <mergeCell ref="B30:F30"/>
    <mergeCell ref="B31:H31"/>
    <mergeCell ref="I32:J32"/>
    <mergeCell ref="B22:F22"/>
    <mergeCell ref="B23:F23"/>
    <mergeCell ref="B24:F24"/>
    <mergeCell ref="B25:F25"/>
    <mergeCell ref="B26:F26"/>
    <mergeCell ref="B17:F17"/>
    <mergeCell ref="B18:F18"/>
    <mergeCell ref="B19:F19"/>
    <mergeCell ref="B20:F20"/>
    <mergeCell ref="B21:F21"/>
    <mergeCell ref="A1:L1"/>
    <mergeCell ref="A3:L4"/>
    <mergeCell ref="B5:L5"/>
    <mergeCell ref="A6:L6"/>
    <mergeCell ref="A7:A10"/>
    <mergeCell ref="B7:F10"/>
    <mergeCell ref="G7:G9"/>
    <mergeCell ref="H7:H9"/>
    <mergeCell ref="J7:J9"/>
    <mergeCell ref="K7:K9"/>
    <mergeCell ref="L7:L9"/>
    <mergeCell ref="I7:I9"/>
    <mergeCell ref="B16:F16"/>
    <mergeCell ref="B11:F11"/>
    <mergeCell ref="B12:F12"/>
    <mergeCell ref="B13:F13"/>
    <mergeCell ref="B14:F14"/>
    <mergeCell ref="B15:F15"/>
  </mergeCells>
  <dataValidations count="1">
    <dataValidation type="list" allowBlank="1" showInputMessage="1" showErrorMessage="1" sqref="G11:I30">
      <formula1>$A$33:$A$37</formula1>
    </dataValidation>
  </dataValidations>
  <pageMargins left="0.43307086614173229" right="0.23622047244094491" top="0.55118110236220474" bottom="0.35433070866141736" header="0.31496062992125984" footer="0.31496062992125984"/>
  <pageSetup paperSize="9" orientation="portrait" horizont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K37"/>
  <sheetViews>
    <sheetView view="pageBreakPreview" topLeftCell="A2" zoomScale="91" zoomScaleNormal="100" zoomScaleSheetLayoutView="91" workbookViewId="0">
      <selection activeCell="G14" sqref="G14:H14"/>
    </sheetView>
  </sheetViews>
  <sheetFormatPr defaultColWidth="7.28515625" defaultRowHeight="22.15" customHeight="1"/>
  <cols>
    <col min="1" max="1" width="5.140625" style="12" customWidth="1"/>
    <col min="2" max="5" width="4.42578125" style="12" customWidth="1"/>
    <col min="6" max="6" width="1" style="12" customWidth="1"/>
    <col min="7" max="7" width="21.5703125" style="12" customWidth="1"/>
    <col min="8" max="8" width="18" style="12" customWidth="1"/>
    <col min="9" max="11" width="8.42578125" style="12" customWidth="1"/>
    <col min="12" max="16384" width="7.28515625" style="12"/>
  </cols>
  <sheetData>
    <row r="1" spans="1:11" s="6" customFormat="1" ht="22.15" customHeight="1">
      <c r="A1" s="122" t="str">
        <f>ปก!A1</f>
        <v>โปรแกรมประเมินมาตรฐานการศึกษาขั้นพื้นฐานเพื่อการประกันคุณภาพภายใน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 s="6" customFormat="1" ht="22.15" customHeight="1">
      <c r="A2" s="19" t="str">
        <f>""&amp;ปก!A9</f>
        <v>มาตรฐานที่ 2 กระบวนการบริหารและการจัดการ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s="6" customFormat="1" ht="22.15" customHeight="1">
      <c r="A3" s="123" t="str">
        <f>"    "&amp;ปก!A14</f>
        <v xml:space="preserve">    2.5 ให้บริการสื่อเทคโนโลยีสารสนเทศและสื่อการเรียนรู้เพื่อสนับสนุนการจัดประสบการณ์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</row>
    <row r="4" spans="1:11" s="6" customFormat="1" ht="22.15" customHeight="1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</row>
    <row r="5" spans="1:11" s="6" customFormat="1" ht="22.15" customHeight="1">
      <c r="A5" s="36"/>
      <c r="B5" s="125"/>
      <c r="C5" s="125"/>
      <c r="D5" s="125"/>
      <c r="E5" s="125"/>
      <c r="F5" s="125"/>
      <c r="G5" s="125"/>
      <c r="H5" s="125"/>
      <c r="I5" s="125"/>
      <c r="J5" s="125"/>
      <c r="K5" s="125"/>
    </row>
    <row r="6" spans="1:11" s="6" customFormat="1" ht="22.15" customHeight="1">
      <c r="A6" s="126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</row>
    <row r="7" spans="1:11" s="8" customFormat="1" ht="22.15" customHeight="1">
      <c r="A7" s="101" t="s">
        <v>10</v>
      </c>
      <c r="B7" s="104" t="s">
        <v>9</v>
      </c>
      <c r="C7" s="104"/>
      <c r="D7" s="104"/>
      <c r="E7" s="104"/>
      <c r="F7" s="104"/>
      <c r="G7" s="131" t="s">
        <v>55</v>
      </c>
      <c r="H7" s="132"/>
      <c r="I7" s="100" t="s">
        <v>25</v>
      </c>
      <c r="J7" s="102" t="s">
        <v>26</v>
      </c>
      <c r="K7" s="100" t="s">
        <v>27</v>
      </c>
    </row>
    <row r="8" spans="1:11" s="8" customFormat="1" ht="22.15" customHeight="1">
      <c r="A8" s="101"/>
      <c r="B8" s="104"/>
      <c r="C8" s="104"/>
      <c r="D8" s="104"/>
      <c r="E8" s="104"/>
      <c r="F8" s="104"/>
      <c r="G8" s="133"/>
      <c r="H8" s="134"/>
      <c r="I8" s="100"/>
      <c r="J8" s="102"/>
      <c r="K8" s="100"/>
    </row>
    <row r="9" spans="1:11" s="8" customFormat="1" ht="22.15" customHeight="1">
      <c r="A9" s="101"/>
      <c r="B9" s="104"/>
      <c r="C9" s="104"/>
      <c r="D9" s="104"/>
      <c r="E9" s="104"/>
      <c r="F9" s="104"/>
      <c r="G9" s="135"/>
      <c r="H9" s="136"/>
      <c r="I9" s="100"/>
      <c r="J9" s="102"/>
      <c r="K9" s="100"/>
    </row>
    <row r="10" spans="1:11" s="8" customFormat="1" ht="44.25" customHeight="1">
      <c r="A10" s="101"/>
      <c r="B10" s="104"/>
      <c r="C10" s="104"/>
      <c r="D10" s="104"/>
      <c r="E10" s="104"/>
      <c r="F10" s="104"/>
      <c r="G10" s="137">
        <v>5</v>
      </c>
      <c r="H10" s="138"/>
      <c r="I10" s="34">
        <v>5</v>
      </c>
      <c r="J10" s="34">
        <f>ปก!H14</f>
        <v>5</v>
      </c>
      <c r="K10" s="42" t="s">
        <v>28</v>
      </c>
    </row>
    <row r="11" spans="1:11" ht="22.15" customHeight="1">
      <c r="A11" s="11">
        <f>IF(ข้อมูลผู้บริหาร!A4=0,"",ข้อมูลผู้บริหาร!A4)</f>
        <v>1</v>
      </c>
      <c r="B11" s="99" t="str">
        <f>IF(ข้อมูลผู้บริหาร!B4=0,"",ข้อมูลผู้บริหาร!B4)</f>
        <v/>
      </c>
      <c r="C11" s="99"/>
      <c r="D11" s="99"/>
      <c r="E11" s="99"/>
      <c r="F11" s="99"/>
      <c r="G11" s="139"/>
      <c r="H11" s="140"/>
      <c r="I11" s="14" t="str">
        <f>IF(SUM(G11:H11)=0,"",AVERAGE(G11:H11))</f>
        <v/>
      </c>
      <c r="J11" s="14" t="str">
        <f>IF(SUM(G11:H11)=0,"",I11/I$10*J$10)</f>
        <v/>
      </c>
      <c r="K11" s="15" t="str">
        <f>IF(SUM(G11:H11)=0,"",IF(J11&lt;(J$10/2),"ไม่ผ่าน","ผ่าน"))</f>
        <v/>
      </c>
    </row>
    <row r="12" spans="1:11" ht="22.15" customHeight="1">
      <c r="A12" s="11" t="str">
        <f>IF(ข้อมูลผู้บริหาร!A5=0,"",ข้อมูลผู้บริหาร!A5)</f>
        <v/>
      </c>
      <c r="B12" s="99" t="str">
        <f>IF(ข้อมูลผู้บริหาร!B5=0,"",ข้อมูลผู้บริหาร!B5)</f>
        <v/>
      </c>
      <c r="C12" s="99"/>
      <c r="D12" s="99"/>
      <c r="E12" s="99"/>
      <c r="F12" s="99"/>
      <c r="G12" s="139"/>
      <c r="H12" s="140"/>
      <c r="I12" s="14" t="str">
        <f t="shared" ref="I12:I30" si="0">IF(SUM(G12:H12)=0,"",AVERAGE(G12:H12))</f>
        <v/>
      </c>
      <c r="J12" s="14" t="str">
        <f t="shared" ref="J12:J30" si="1">IF(SUM(G12:H12)=0,"",I12/I$10*J$10)</f>
        <v/>
      </c>
      <c r="K12" s="15" t="str">
        <f t="shared" ref="K12:K30" si="2">IF(SUM(G12:H12)=0,"",IF(J12&lt;(J$10/2),"ไม่ผ่าน","ผ่าน"))</f>
        <v/>
      </c>
    </row>
    <row r="13" spans="1:11" ht="22.15" customHeight="1">
      <c r="A13" s="11" t="str">
        <f>IF(ข้อมูลผู้บริหาร!A6=0,"",ข้อมูลผู้บริหาร!A6)</f>
        <v/>
      </c>
      <c r="B13" s="99" t="str">
        <f>IF(ข้อมูลผู้บริหาร!B6=0,"",ข้อมูลผู้บริหาร!B6)</f>
        <v/>
      </c>
      <c r="C13" s="99"/>
      <c r="D13" s="99"/>
      <c r="E13" s="99"/>
      <c r="F13" s="99"/>
      <c r="G13" s="139"/>
      <c r="H13" s="140"/>
      <c r="I13" s="14" t="str">
        <f t="shared" si="0"/>
        <v/>
      </c>
      <c r="J13" s="14" t="str">
        <f t="shared" si="1"/>
        <v/>
      </c>
      <c r="K13" s="15" t="str">
        <f t="shared" si="2"/>
        <v/>
      </c>
    </row>
    <row r="14" spans="1:11" ht="22.15" customHeight="1">
      <c r="A14" s="11" t="str">
        <f>IF(ข้อมูลผู้บริหาร!A7=0,"",ข้อมูลผู้บริหาร!A7)</f>
        <v/>
      </c>
      <c r="B14" s="99" t="str">
        <f>IF(ข้อมูลผู้บริหาร!B7=0,"",ข้อมูลผู้บริหาร!B7)</f>
        <v/>
      </c>
      <c r="C14" s="99"/>
      <c r="D14" s="99"/>
      <c r="E14" s="99"/>
      <c r="F14" s="99"/>
      <c r="G14" s="139"/>
      <c r="H14" s="140"/>
      <c r="I14" s="14" t="str">
        <f t="shared" si="0"/>
        <v/>
      </c>
      <c r="J14" s="14" t="str">
        <f t="shared" si="1"/>
        <v/>
      </c>
      <c r="K14" s="15" t="str">
        <f t="shared" si="2"/>
        <v/>
      </c>
    </row>
    <row r="15" spans="1:11" ht="22.15" customHeight="1">
      <c r="A15" s="11" t="str">
        <f>IF(ข้อมูลผู้บริหาร!A8=0,"",ข้อมูลผู้บริหาร!A8)</f>
        <v/>
      </c>
      <c r="B15" s="99" t="str">
        <f>IF(ข้อมูลผู้บริหาร!B8=0,"",ข้อมูลผู้บริหาร!B8)</f>
        <v/>
      </c>
      <c r="C15" s="99"/>
      <c r="D15" s="99"/>
      <c r="E15" s="99"/>
      <c r="F15" s="99"/>
      <c r="G15" s="139"/>
      <c r="H15" s="140"/>
      <c r="I15" s="14" t="str">
        <f t="shared" si="0"/>
        <v/>
      </c>
      <c r="J15" s="14" t="str">
        <f t="shared" si="1"/>
        <v/>
      </c>
      <c r="K15" s="15" t="str">
        <f t="shared" si="2"/>
        <v/>
      </c>
    </row>
    <row r="16" spans="1:11" ht="22.15" customHeight="1">
      <c r="A16" s="11" t="str">
        <f>IF(ข้อมูลผู้บริหาร!A9=0,"",ข้อมูลผู้บริหาร!A9)</f>
        <v/>
      </c>
      <c r="B16" s="99" t="str">
        <f>IF(ข้อมูลผู้บริหาร!B9=0,"",ข้อมูลผู้บริหาร!B9)</f>
        <v/>
      </c>
      <c r="C16" s="99"/>
      <c r="D16" s="99"/>
      <c r="E16" s="99"/>
      <c r="F16" s="99"/>
      <c r="G16" s="139"/>
      <c r="H16" s="140"/>
      <c r="I16" s="14" t="str">
        <f t="shared" si="0"/>
        <v/>
      </c>
      <c r="J16" s="14" t="str">
        <f t="shared" si="1"/>
        <v/>
      </c>
      <c r="K16" s="15" t="str">
        <f t="shared" si="2"/>
        <v/>
      </c>
    </row>
    <row r="17" spans="1:11" ht="22.15" customHeight="1">
      <c r="A17" s="11" t="str">
        <f>IF(ข้อมูลผู้บริหาร!A10=0,"",ข้อมูลผู้บริหาร!A10)</f>
        <v/>
      </c>
      <c r="B17" s="99" t="str">
        <f>IF(ข้อมูลผู้บริหาร!B10=0,"",ข้อมูลผู้บริหาร!B10)</f>
        <v/>
      </c>
      <c r="C17" s="99"/>
      <c r="D17" s="99"/>
      <c r="E17" s="99"/>
      <c r="F17" s="99"/>
      <c r="G17" s="139"/>
      <c r="H17" s="140"/>
      <c r="I17" s="14" t="str">
        <f t="shared" si="0"/>
        <v/>
      </c>
      <c r="J17" s="14" t="str">
        <f t="shared" si="1"/>
        <v/>
      </c>
      <c r="K17" s="15" t="str">
        <f t="shared" si="2"/>
        <v/>
      </c>
    </row>
    <row r="18" spans="1:11" ht="22.15" customHeight="1">
      <c r="A18" s="11" t="str">
        <f>IF(ข้อมูลผู้บริหาร!A11=0,"",ข้อมูลผู้บริหาร!A11)</f>
        <v/>
      </c>
      <c r="B18" s="99" t="str">
        <f>IF(ข้อมูลผู้บริหาร!B11=0,"",ข้อมูลผู้บริหาร!B11)</f>
        <v/>
      </c>
      <c r="C18" s="99"/>
      <c r="D18" s="99"/>
      <c r="E18" s="99"/>
      <c r="F18" s="99"/>
      <c r="G18" s="139"/>
      <c r="H18" s="140"/>
      <c r="I18" s="14" t="str">
        <f t="shared" si="0"/>
        <v/>
      </c>
      <c r="J18" s="14" t="str">
        <f t="shared" si="1"/>
        <v/>
      </c>
      <c r="K18" s="15" t="str">
        <f t="shared" si="2"/>
        <v/>
      </c>
    </row>
    <row r="19" spans="1:11" ht="22.15" customHeight="1">
      <c r="A19" s="11" t="str">
        <f>IF(ข้อมูลผู้บริหาร!A12=0,"",ข้อมูลผู้บริหาร!A12)</f>
        <v/>
      </c>
      <c r="B19" s="99" t="str">
        <f>IF(ข้อมูลผู้บริหาร!B12=0,"",ข้อมูลผู้บริหาร!B12)</f>
        <v/>
      </c>
      <c r="C19" s="99"/>
      <c r="D19" s="99"/>
      <c r="E19" s="99"/>
      <c r="F19" s="99"/>
      <c r="G19" s="139"/>
      <c r="H19" s="140"/>
      <c r="I19" s="14" t="str">
        <f t="shared" si="0"/>
        <v/>
      </c>
      <c r="J19" s="14" t="str">
        <f t="shared" si="1"/>
        <v/>
      </c>
      <c r="K19" s="15" t="str">
        <f t="shared" si="2"/>
        <v/>
      </c>
    </row>
    <row r="20" spans="1:11" ht="22.15" customHeight="1">
      <c r="A20" s="11" t="str">
        <f>IF(ข้อมูลผู้บริหาร!A13=0,"",ข้อมูลผู้บริหาร!A13)</f>
        <v/>
      </c>
      <c r="B20" s="99" t="str">
        <f>IF(ข้อมูลผู้บริหาร!B13=0,"",ข้อมูลผู้บริหาร!B13)</f>
        <v/>
      </c>
      <c r="C20" s="99"/>
      <c r="D20" s="99"/>
      <c r="E20" s="99"/>
      <c r="F20" s="99"/>
      <c r="G20" s="139"/>
      <c r="H20" s="140"/>
      <c r="I20" s="14" t="str">
        <f t="shared" si="0"/>
        <v/>
      </c>
      <c r="J20" s="14" t="str">
        <f t="shared" si="1"/>
        <v/>
      </c>
      <c r="K20" s="15" t="str">
        <f t="shared" si="2"/>
        <v/>
      </c>
    </row>
    <row r="21" spans="1:11" ht="22.15" customHeight="1">
      <c r="A21" s="11" t="str">
        <f>IF(ข้อมูลผู้บริหาร!A14=0,"",ข้อมูลผู้บริหาร!A14)</f>
        <v/>
      </c>
      <c r="B21" s="99" t="str">
        <f>IF(ข้อมูลผู้บริหาร!B14=0,"",ข้อมูลผู้บริหาร!B14)</f>
        <v/>
      </c>
      <c r="C21" s="99"/>
      <c r="D21" s="99"/>
      <c r="E21" s="99"/>
      <c r="F21" s="99"/>
      <c r="G21" s="139"/>
      <c r="H21" s="140"/>
      <c r="I21" s="14" t="str">
        <f t="shared" si="0"/>
        <v/>
      </c>
      <c r="J21" s="14" t="str">
        <f t="shared" si="1"/>
        <v/>
      </c>
      <c r="K21" s="15" t="str">
        <f t="shared" si="2"/>
        <v/>
      </c>
    </row>
    <row r="22" spans="1:11" ht="22.15" customHeight="1">
      <c r="A22" s="11" t="str">
        <f>IF(ข้อมูลผู้บริหาร!A15=0,"",ข้อมูลผู้บริหาร!A15)</f>
        <v/>
      </c>
      <c r="B22" s="99" t="str">
        <f>IF(ข้อมูลผู้บริหาร!B15=0,"",ข้อมูลผู้บริหาร!B15)</f>
        <v/>
      </c>
      <c r="C22" s="99"/>
      <c r="D22" s="99"/>
      <c r="E22" s="99"/>
      <c r="F22" s="99"/>
      <c r="G22" s="139"/>
      <c r="H22" s="140"/>
      <c r="I22" s="14" t="str">
        <f t="shared" si="0"/>
        <v/>
      </c>
      <c r="J22" s="14" t="str">
        <f t="shared" si="1"/>
        <v/>
      </c>
      <c r="K22" s="15" t="str">
        <f t="shared" si="2"/>
        <v/>
      </c>
    </row>
    <row r="23" spans="1:11" s="6" customFormat="1" ht="22.15" customHeight="1">
      <c r="A23" s="11" t="str">
        <f>IF(ข้อมูลผู้บริหาร!A16=0,"",ข้อมูลผู้บริหาร!A16)</f>
        <v/>
      </c>
      <c r="B23" s="99" t="str">
        <f>IF(ข้อมูลผู้บริหาร!B16=0,"",ข้อมูลผู้บริหาร!B16)</f>
        <v/>
      </c>
      <c r="C23" s="99"/>
      <c r="D23" s="99"/>
      <c r="E23" s="99"/>
      <c r="F23" s="99"/>
      <c r="G23" s="139"/>
      <c r="H23" s="140"/>
      <c r="I23" s="14" t="str">
        <f t="shared" si="0"/>
        <v/>
      </c>
      <c r="J23" s="14" t="str">
        <f t="shared" si="1"/>
        <v/>
      </c>
      <c r="K23" s="15" t="str">
        <f t="shared" si="2"/>
        <v/>
      </c>
    </row>
    <row r="24" spans="1:11" s="6" customFormat="1" ht="22.15" customHeight="1">
      <c r="A24" s="11" t="str">
        <f>IF(ข้อมูลผู้บริหาร!A17=0,"",ข้อมูลผู้บริหาร!A17)</f>
        <v/>
      </c>
      <c r="B24" s="99" t="str">
        <f>IF(ข้อมูลผู้บริหาร!B17=0,"",ข้อมูลผู้บริหาร!B17)</f>
        <v/>
      </c>
      <c r="C24" s="99"/>
      <c r="D24" s="99"/>
      <c r="E24" s="99"/>
      <c r="F24" s="99"/>
      <c r="G24" s="139"/>
      <c r="H24" s="140"/>
      <c r="I24" s="14" t="str">
        <f t="shared" si="0"/>
        <v/>
      </c>
      <c r="J24" s="14" t="str">
        <f t="shared" si="1"/>
        <v/>
      </c>
      <c r="K24" s="15" t="str">
        <f t="shared" si="2"/>
        <v/>
      </c>
    </row>
    <row r="25" spans="1:11" s="6" customFormat="1" ht="22.15" customHeight="1">
      <c r="A25" s="11" t="str">
        <f>IF(ข้อมูลผู้บริหาร!A18=0,"",ข้อมูลผู้บริหาร!A18)</f>
        <v/>
      </c>
      <c r="B25" s="99" t="str">
        <f>IF(ข้อมูลผู้บริหาร!B18=0,"",ข้อมูลผู้บริหาร!B18)</f>
        <v/>
      </c>
      <c r="C25" s="99"/>
      <c r="D25" s="99"/>
      <c r="E25" s="99"/>
      <c r="F25" s="99"/>
      <c r="G25" s="139"/>
      <c r="H25" s="140"/>
      <c r="I25" s="14" t="str">
        <f t="shared" si="0"/>
        <v/>
      </c>
      <c r="J25" s="14" t="str">
        <f t="shared" si="1"/>
        <v/>
      </c>
      <c r="K25" s="15" t="str">
        <f t="shared" si="2"/>
        <v/>
      </c>
    </row>
    <row r="26" spans="1:11" s="6" customFormat="1" ht="22.15" customHeight="1">
      <c r="A26" s="11" t="str">
        <f>IF(ข้อมูลผู้บริหาร!A19=0,"",ข้อมูลผู้บริหาร!A19)</f>
        <v/>
      </c>
      <c r="B26" s="99" t="str">
        <f>IF(ข้อมูลผู้บริหาร!B19=0,"",ข้อมูลผู้บริหาร!B19)</f>
        <v/>
      </c>
      <c r="C26" s="99"/>
      <c r="D26" s="99"/>
      <c r="E26" s="99"/>
      <c r="F26" s="99"/>
      <c r="G26" s="139"/>
      <c r="H26" s="140"/>
      <c r="I26" s="14" t="str">
        <f t="shared" si="0"/>
        <v/>
      </c>
      <c r="J26" s="14" t="str">
        <f t="shared" si="1"/>
        <v/>
      </c>
      <c r="K26" s="15" t="str">
        <f t="shared" si="2"/>
        <v/>
      </c>
    </row>
    <row r="27" spans="1:11" ht="22.15" customHeight="1">
      <c r="A27" s="11" t="str">
        <f>IF(ข้อมูลผู้บริหาร!A20=0,"",ข้อมูลผู้บริหาร!A20)</f>
        <v/>
      </c>
      <c r="B27" s="99" t="str">
        <f>IF(ข้อมูลผู้บริหาร!B20=0,"",ข้อมูลผู้บริหาร!B20)</f>
        <v/>
      </c>
      <c r="C27" s="99"/>
      <c r="D27" s="99"/>
      <c r="E27" s="99"/>
      <c r="F27" s="99"/>
      <c r="G27" s="139"/>
      <c r="H27" s="140"/>
      <c r="I27" s="14" t="str">
        <f t="shared" si="0"/>
        <v/>
      </c>
      <c r="J27" s="14" t="str">
        <f t="shared" si="1"/>
        <v/>
      </c>
      <c r="K27" s="15" t="str">
        <f t="shared" si="2"/>
        <v/>
      </c>
    </row>
    <row r="28" spans="1:11" ht="22.15" customHeight="1">
      <c r="A28" s="11" t="str">
        <f>IF(ข้อมูลผู้บริหาร!A21=0,"",ข้อมูลผู้บริหาร!A21)</f>
        <v/>
      </c>
      <c r="B28" s="99" t="str">
        <f>IF(ข้อมูลผู้บริหาร!B21=0,"",ข้อมูลผู้บริหาร!B21)</f>
        <v/>
      </c>
      <c r="C28" s="99"/>
      <c r="D28" s="99"/>
      <c r="E28" s="99"/>
      <c r="F28" s="99"/>
      <c r="G28" s="139"/>
      <c r="H28" s="140"/>
      <c r="I28" s="14" t="str">
        <f t="shared" si="0"/>
        <v/>
      </c>
      <c r="J28" s="14" t="str">
        <f t="shared" si="1"/>
        <v/>
      </c>
      <c r="K28" s="15" t="str">
        <f t="shared" si="2"/>
        <v/>
      </c>
    </row>
    <row r="29" spans="1:11" ht="22.15" customHeight="1">
      <c r="A29" s="11" t="str">
        <f>IF(ข้อมูลผู้บริหาร!A22=0,"",ข้อมูลผู้บริหาร!A22)</f>
        <v/>
      </c>
      <c r="B29" s="99" t="str">
        <f>IF(ข้อมูลผู้บริหาร!B22=0,"",ข้อมูลผู้บริหาร!B22)</f>
        <v/>
      </c>
      <c r="C29" s="99"/>
      <c r="D29" s="99"/>
      <c r="E29" s="99"/>
      <c r="F29" s="99"/>
      <c r="G29" s="139"/>
      <c r="H29" s="140"/>
      <c r="I29" s="14" t="str">
        <f t="shared" si="0"/>
        <v/>
      </c>
      <c r="J29" s="14" t="str">
        <f t="shared" si="1"/>
        <v/>
      </c>
      <c r="K29" s="15" t="str">
        <f t="shared" si="2"/>
        <v/>
      </c>
    </row>
    <row r="30" spans="1:11" ht="22.15" customHeight="1" thickBot="1">
      <c r="A30" s="11" t="str">
        <f>IF(ข้อมูลผู้บริหาร!A23=0,"",ข้อมูลผู้บริหาร!A23)</f>
        <v/>
      </c>
      <c r="B30" s="99" t="str">
        <f>IF(ข้อมูลผู้บริหาร!B23=0,"",ข้อมูลผู้บริหาร!B23)</f>
        <v/>
      </c>
      <c r="C30" s="99"/>
      <c r="D30" s="99"/>
      <c r="E30" s="99"/>
      <c r="F30" s="99"/>
      <c r="G30" s="139"/>
      <c r="H30" s="140"/>
      <c r="I30" s="14" t="str">
        <f t="shared" si="0"/>
        <v/>
      </c>
      <c r="J30" s="14" t="str">
        <f t="shared" si="1"/>
        <v/>
      </c>
      <c r="K30" s="15" t="str">
        <f t="shared" si="2"/>
        <v/>
      </c>
    </row>
    <row r="31" spans="1:11" ht="22.15" customHeight="1">
      <c r="A31" s="17">
        <f>COUNT(A11:A30)</f>
        <v>1</v>
      </c>
      <c r="B31" s="109" t="s">
        <v>29</v>
      </c>
      <c r="C31" s="110"/>
      <c r="D31" s="110"/>
      <c r="E31" s="110"/>
      <c r="F31" s="110"/>
      <c r="G31" s="110"/>
      <c r="H31" s="110"/>
      <c r="I31" s="115">
        <f>SUM(J11:J30)/A31</f>
        <v>0</v>
      </c>
      <c r="J31" s="115"/>
      <c r="K31" s="116"/>
    </row>
    <row r="32" spans="1:11" ht="22.15" customHeight="1" thickBot="1">
      <c r="A32" s="117" t="s">
        <v>31</v>
      </c>
      <c r="B32" s="118"/>
      <c r="C32" s="118"/>
      <c r="D32" s="118"/>
      <c r="E32" s="118"/>
      <c r="F32" s="118"/>
      <c r="G32" s="119"/>
      <c r="H32" s="35">
        <f>I31/J$10*100</f>
        <v>0</v>
      </c>
      <c r="I32" s="44" t="s">
        <v>23</v>
      </c>
      <c r="J32" s="120" t="str">
        <f>IF(I31&lt;=2.49,"กำลังพัฒนา",IF(I31&lt;=2.99,"ปานกลาง",IF(I31&lt;=3.49,"ดี",IF(I31&lt;=3.99,"ดีเลิศ","ยอดเยี่ยม"))))</f>
        <v>กำลังพัฒนา</v>
      </c>
      <c r="K32" s="121"/>
    </row>
    <row r="33" spans="1:10" ht="22.15" hidden="1" customHeight="1">
      <c r="A33" s="12">
        <v>1</v>
      </c>
      <c r="J33" s="13"/>
    </row>
    <row r="34" spans="1:10" ht="22.15" hidden="1" customHeight="1">
      <c r="A34" s="12">
        <v>2</v>
      </c>
    </row>
    <row r="35" spans="1:10" ht="22.15" hidden="1" customHeight="1">
      <c r="A35" s="12">
        <v>3</v>
      </c>
    </row>
    <row r="36" spans="1:10" ht="22.15" hidden="1" customHeight="1">
      <c r="A36" s="12">
        <v>4</v>
      </c>
    </row>
    <row r="37" spans="1:10" ht="22.15" hidden="1" customHeight="1">
      <c r="A37" s="12">
        <v>5</v>
      </c>
    </row>
  </sheetData>
  <mergeCells count="55">
    <mergeCell ref="G26:H26"/>
    <mergeCell ref="G27:H27"/>
    <mergeCell ref="G28:H28"/>
    <mergeCell ref="G29:H29"/>
    <mergeCell ref="G30:H30"/>
    <mergeCell ref="G18:H18"/>
    <mergeCell ref="G19:H19"/>
    <mergeCell ref="G20:H20"/>
    <mergeCell ref="G21:H21"/>
    <mergeCell ref="G22:H22"/>
    <mergeCell ref="G13:H13"/>
    <mergeCell ref="G14:H14"/>
    <mergeCell ref="G15:H15"/>
    <mergeCell ref="G16:H16"/>
    <mergeCell ref="G17:H17"/>
    <mergeCell ref="A32:G32"/>
    <mergeCell ref="J32:K32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H31"/>
    <mergeCell ref="I31:K31"/>
    <mergeCell ref="G23:H23"/>
    <mergeCell ref="G24:H24"/>
    <mergeCell ref="G25:H25"/>
    <mergeCell ref="B21:F21"/>
    <mergeCell ref="K7:K9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G7:H9"/>
    <mergeCell ref="G10:H10"/>
    <mergeCell ref="G11:H11"/>
    <mergeCell ref="G12:H12"/>
    <mergeCell ref="A1:K1"/>
    <mergeCell ref="A3:K4"/>
    <mergeCell ref="B5:K5"/>
    <mergeCell ref="A6:K6"/>
    <mergeCell ref="A7:A10"/>
    <mergeCell ref="B7:F10"/>
    <mergeCell ref="I7:I9"/>
    <mergeCell ref="J7:J9"/>
  </mergeCells>
  <dataValidations count="1">
    <dataValidation type="list" allowBlank="1" showInputMessage="1" showErrorMessage="1" sqref="G11:G30">
      <formula1>$A$33:$A$37</formula1>
    </dataValidation>
  </dataValidations>
  <pageMargins left="0.43307086614173229" right="0.23622047244094491" top="0.55118110236220474" bottom="0.35433070866141736" header="0.31496062992125984" footer="0.31496062992125984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M37"/>
  <sheetViews>
    <sheetView view="pageBreakPreview" zoomScale="95" zoomScaleNormal="100" zoomScaleSheetLayoutView="95" workbookViewId="0">
      <selection activeCell="H43" sqref="H43"/>
    </sheetView>
  </sheetViews>
  <sheetFormatPr defaultColWidth="7.28515625" defaultRowHeight="21.75"/>
  <cols>
    <col min="1" max="1" width="5.140625" style="12" customWidth="1"/>
    <col min="2" max="5" width="4.42578125" style="12" customWidth="1"/>
    <col min="6" max="6" width="0.5703125" style="12" customWidth="1"/>
    <col min="7" max="10" width="11.85546875" style="12" customWidth="1"/>
    <col min="11" max="13" width="7.85546875" style="12" customWidth="1"/>
    <col min="14" max="16384" width="7.28515625" style="12"/>
  </cols>
  <sheetData>
    <row r="1" spans="1:13" s="6" customFormat="1" ht="22.15" customHeight="1">
      <c r="A1" s="122" t="str">
        <f>ปก!A1</f>
        <v>โปรแกรมประเมินมาตรฐานการศึกษาขั้นพื้นฐานเพื่อการประกันคุณภาพภายใน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</row>
    <row r="2" spans="1:13" s="6" customFormat="1" ht="22.15" customHeight="1">
      <c r="A2" s="19" t="str">
        <f>""&amp;ปก!A9</f>
        <v>มาตรฐานที่ 2 กระบวนการบริหารและการจัดการ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s="6" customFormat="1" ht="22.15" customHeight="1">
      <c r="A3" s="123" t="str">
        <f>"     "&amp;ปก!A15</f>
        <v xml:space="preserve">     2.6 มีระบบบริหารคุณภาพที่เปิดโอกาสให้ผู้เกี่ยวข้องทุกฝ่ายมีส่วนร่วม
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</row>
    <row r="4" spans="1:13" s="6" customFormat="1" ht="22.15" customHeight="1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</row>
    <row r="5" spans="1:13" s="6" customFormat="1" ht="22.15" customHeight="1">
      <c r="A5" s="36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</row>
    <row r="6" spans="1:13" s="6" customFormat="1" ht="22.15" customHeight="1">
      <c r="A6" s="126" t="str">
        <f>"โรงเรียน"&amp;""&amp;ปก!F2&amp;"      "&amp;"สพป."&amp;"  "&amp;ปก!F6&amp;"        "&amp;"ปีการศึกษา"&amp;" "&amp;ปก!F7</f>
        <v>โรงเรียนบ้านหนองเหียง      สพป.  ประจวบคีรีขันธ์ เขต 2        ปีการศึกษา 2561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</row>
    <row r="7" spans="1:13" s="8" customFormat="1" ht="22.15" customHeight="1">
      <c r="A7" s="101" t="s">
        <v>10</v>
      </c>
      <c r="B7" s="104" t="s">
        <v>9</v>
      </c>
      <c r="C7" s="104"/>
      <c r="D7" s="104"/>
      <c r="E7" s="104"/>
      <c r="F7" s="104"/>
      <c r="G7" s="124" t="s">
        <v>56</v>
      </c>
      <c r="H7" s="124" t="s">
        <v>57</v>
      </c>
      <c r="I7" s="124" t="s">
        <v>58</v>
      </c>
      <c r="J7" s="141" t="s">
        <v>59</v>
      </c>
      <c r="K7" s="100" t="s">
        <v>25</v>
      </c>
      <c r="L7" s="102" t="s">
        <v>26</v>
      </c>
      <c r="M7" s="100" t="s">
        <v>27</v>
      </c>
    </row>
    <row r="8" spans="1:13" s="8" customFormat="1" ht="22.15" customHeight="1">
      <c r="A8" s="101"/>
      <c r="B8" s="104"/>
      <c r="C8" s="104"/>
      <c r="D8" s="104"/>
      <c r="E8" s="104"/>
      <c r="F8" s="104"/>
      <c r="G8" s="124"/>
      <c r="H8" s="124"/>
      <c r="I8" s="124"/>
      <c r="J8" s="142"/>
      <c r="K8" s="100"/>
      <c r="L8" s="102"/>
      <c r="M8" s="100"/>
    </row>
    <row r="9" spans="1:13" s="8" customFormat="1" ht="200.25" customHeight="1">
      <c r="A9" s="101"/>
      <c r="B9" s="104"/>
      <c r="C9" s="104"/>
      <c r="D9" s="104"/>
      <c r="E9" s="104"/>
      <c r="F9" s="104"/>
      <c r="G9" s="124"/>
      <c r="H9" s="124"/>
      <c r="I9" s="124"/>
      <c r="J9" s="143"/>
      <c r="K9" s="100"/>
      <c r="L9" s="102"/>
      <c r="M9" s="100"/>
    </row>
    <row r="10" spans="1:13" s="8" customFormat="1" ht="43.5" customHeight="1">
      <c r="A10" s="101"/>
      <c r="B10" s="104"/>
      <c r="C10" s="104"/>
      <c r="D10" s="104"/>
      <c r="E10" s="104"/>
      <c r="F10" s="104"/>
      <c r="G10" s="34">
        <v>5</v>
      </c>
      <c r="H10" s="52">
        <v>5</v>
      </c>
      <c r="I10" s="52">
        <v>5</v>
      </c>
      <c r="J10" s="52">
        <v>5</v>
      </c>
      <c r="K10" s="34">
        <v>5</v>
      </c>
      <c r="L10" s="34">
        <f>ปก!H15</f>
        <v>5</v>
      </c>
      <c r="M10" s="42" t="s">
        <v>28</v>
      </c>
    </row>
    <row r="11" spans="1:13" ht="22.15" customHeight="1">
      <c r="A11" s="11">
        <f>IF(ข้อมูลผู้บริหาร!A4=0,"",ข้อมูลผู้บริหาร!A4)</f>
        <v>1</v>
      </c>
      <c r="B11" s="99" t="str">
        <f>IF(ข้อมูลผู้บริหาร!B4=0,"",ข้อมูลผู้บริหาร!B4)</f>
        <v/>
      </c>
      <c r="C11" s="99"/>
      <c r="D11" s="99"/>
      <c r="E11" s="99"/>
      <c r="F11" s="99"/>
      <c r="G11" s="11"/>
      <c r="H11" s="11"/>
      <c r="I11" s="11"/>
      <c r="J11" s="11"/>
      <c r="K11" s="14" t="str">
        <f>IF(SUM(G11:J11)=0,"",AVERAGE(G11:J11))</f>
        <v/>
      </c>
      <c r="L11" s="14" t="str">
        <f>IF(SUM(G11:J11)=0,"",K11/K$10*L$10)</f>
        <v/>
      </c>
      <c r="M11" s="15" t="str">
        <f>IF(SUM(G11:J11)=0,"",IF(L11&lt;(L$10/2),"ไม่ผ่าน","ผ่าน"))</f>
        <v/>
      </c>
    </row>
    <row r="12" spans="1:13" ht="22.15" customHeight="1">
      <c r="A12" s="11" t="str">
        <f>IF(ข้อมูลผู้บริหาร!A5=0,"",ข้อมูลผู้บริหาร!A5)</f>
        <v/>
      </c>
      <c r="B12" s="99" t="str">
        <f>IF(ข้อมูลผู้บริหาร!B5=0,"",ข้อมูลผู้บริหาร!B5)</f>
        <v/>
      </c>
      <c r="C12" s="99"/>
      <c r="D12" s="99"/>
      <c r="E12" s="99"/>
      <c r="F12" s="99"/>
      <c r="G12" s="11"/>
      <c r="H12" s="11"/>
      <c r="I12" s="11"/>
      <c r="J12" s="11"/>
      <c r="K12" s="14" t="str">
        <f t="shared" ref="K12:K30" si="0">IF(SUM(G12:J12)=0,"",AVERAGE(G12:J12))</f>
        <v/>
      </c>
      <c r="L12" s="14" t="str">
        <f t="shared" ref="L12:L30" si="1">IF(SUM(G12:J12)=0,"",K12/K$10*L$10)</f>
        <v/>
      </c>
      <c r="M12" s="15" t="str">
        <f t="shared" ref="M12:M30" si="2">IF(SUM(G12:J12)=0,"",IF(L12&lt;(L$10/2),"ไม่ผ่าน","ผ่าน"))</f>
        <v/>
      </c>
    </row>
    <row r="13" spans="1:13" ht="22.15" customHeight="1">
      <c r="A13" s="11" t="str">
        <f>IF(ข้อมูลผู้บริหาร!A6=0,"",ข้อมูลผู้บริหาร!A6)</f>
        <v/>
      </c>
      <c r="B13" s="99" t="str">
        <f>IF(ข้อมูลผู้บริหาร!B6=0,"",ข้อมูลผู้บริหาร!B6)</f>
        <v/>
      </c>
      <c r="C13" s="99"/>
      <c r="D13" s="99"/>
      <c r="E13" s="99"/>
      <c r="F13" s="99"/>
      <c r="G13" s="11"/>
      <c r="H13" s="11"/>
      <c r="I13" s="11"/>
      <c r="J13" s="11"/>
      <c r="K13" s="14" t="str">
        <f t="shared" si="0"/>
        <v/>
      </c>
      <c r="L13" s="14" t="str">
        <f t="shared" si="1"/>
        <v/>
      </c>
      <c r="M13" s="15" t="str">
        <f t="shared" si="2"/>
        <v/>
      </c>
    </row>
    <row r="14" spans="1:13" ht="22.15" customHeight="1">
      <c r="A14" s="11" t="str">
        <f>IF(ข้อมูลผู้บริหาร!A7=0,"",ข้อมูลผู้บริหาร!A7)</f>
        <v/>
      </c>
      <c r="B14" s="99" t="str">
        <f>IF(ข้อมูลผู้บริหาร!B7=0,"",ข้อมูลผู้บริหาร!B7)</f>
        <v/>
      </c>
      <c r="C14" s="99"/>
      <c r="D14" s="99"/>
      <c r="E14" s="99"/>
      <c r="F14" s="99"/>
      <c r="G14" s="11"/>
      <c r="H14" s="11"/>
      <c r="I14" s="11"/>
      <c r="J14" s="11"/>
      <c r="K14" s="14" t="str">
        <f t="shared" si="0"/>
        <v/>
      </c>
      <c r="L14" s="14" t="str">
        <f t="shared" si="1"/>
        <v/>
      </c>
      <c r="M14" s="15" t="str">
        <f t="shared" si="2"/>
        <v/>
      </c>
    </row>
    <row r="15" spans="1:13" ht="22.15" customHeight="1">
      <c r="A15" s="11" t="str">
        <f>IF(ข้อมูลผู้บริหาร!A8=0,"",ข้อมูลผู้บริหาร!A8)</f>
        <v/>
      </c>
      <c r="B15" s="99" t="str">
        <f>IF(ข้อมูลผู้บริหาร!B8=0,"",ข้อมูลผู้บริหาร!B8)</f>
        <v/>
      </c>
      <c r="C15" s="99"/>
      <c r="D15" s="99"/>
      <c r="E15" s="99"/>
      <c r="F15" s="99"/>
      <c r="G15" s="11"/>
      <c r="H15" s="11"/>
      <c r="I15" s="11"/>
      <c r="J15" s="11"/>
      <c r="K15" s="14" t="str">
        <f t="shared" si="0"/>
        <v/>
      </c>
      <c r="L15" s="14" t="str">
        <f t="shared" si="1"/>
        <v/>
      </c>
      <c r="M15" s="15" t="str">
        <f t="shared" si="2"/>
        <v/>
      </c>
    </row>
    <row r="16" spans="1:13" ht="22.15" customHeight="1">
      <c r="A16" s="11" t="str">
        <f>IF(ข้อมูลผู้บริหาร!A9=0,"",ข้อมูลผู้บริหาร!A9)</f>
        <v/>
      </c>
      <c r="B16" s="99" t="str">
        <f>IF(ข้อมูลผู้บริหาร!B9=0,"",ข้อมูลผู้บริหาร!B9)</f>
        <v/>
      </c>
      <c r="C16" s="99"/>
      <c r="D16" s="99"/>
      <c r="E16" s="99"/>
      <c r="F16" s="99"/>
      <c r="G16" s="11"/>
      <c r="H16" s="11"/>
      <c r="I16" s="11"/>
      <c r="J16" s="11"/>
      <c r="K16" s="14" t="str">
        <f t="shared" si="0"/>
        <v/>
      </c>
      <c r="L16" s="14" t="str">
        <f t="shared" si="1"/>
        <v/>
      </c>
      <c r="M16" s="15" t="str">
        <f t="shared" si="2"/>
        <v/>
      </c>
    </row>
    <row r="17" spans="1:13" ht="22.15" customHeight="1">
      <c r="A17" s="11" t="str">
        <f>IF(ข้อมูลผู้บริหาร!A10=0,"",ข้อมูลผู้บริหาร!A10)</f>
        <v/>
      </c>
      <c r="B17" s="99" t="str">
        <f>IF(ข้อมูลผู้บริหาร!B10=0,"",ข้อมูลผู้บริหาร!B10)</f>
        <v/>
      </c>
      <c r="C17" s="99"/>
      <c r="D17" s="99"/>
      <c r="E17" s="99"/>
      <c r="F17" s="99"/>
      <c r="G17" s="11"/>
      <c r="H17" s="11"/>
      <c r="I17" s="11"/>
      <c r="J17" s="11"/>
      <c r="K17" s="14" t="str">
        <f t="shared" si="0"/>
        <v/>
      </c>
      <c r="L17" s="14" t="str">
        <f t="shared" si="1"/>
        <v/>
      </c>
      <c r="M17" s="15" t="str">
        <f t="shared" si="2"/>
        <v/>
      </c>
    </row>
    <row r="18" spans="1:13" ht="22.15" customHeight="1">
      <c r="A18" s="11" t="str">
        <f>IF(ข้อมูลผู้บริหาร!A11=0,"",ข้อมูลผู้บริหาร!A11)</f>
        <v/>
      </c>
      <c r="B18" s="99" t="str">
        <f>IF(ข้อมูลผู้บริหาร!B11=0,"",ข้อมูลผู้บริหาร!B11)</f>
        <v/>
      </c>
      <c r="C18" s="99"/>
      <c r="D18" s="99"/>
      <c r="E18" s="99"/>
      <c r="F18" s="99"/>
      <c r="G18" s="11"/>
      <c r="H18" s="11"/>
      <c r="I18" s="11"/>
      <c r="J18" s="11"/>
      <c r="K18" s="14" t="str">
        <f t="shared" si="0"/>
        <v/>
      </c>
      <c r="L18" s="14" t="str">
        <f t="shared" si="1"/>
        <v/>
      </c>
      <c r="M18" s="15" t="str">
        <f t="shared" si="2"/>
        <v/>
      </c>
    </row>
    <row r="19" spans="1:13" ht="22.15" customHeight="1">
      <c r="A19" s="11" t="str">
        <f>IF(ข้อมูลผู้บริหาร!A12=0,"",ข้อมูลผู้บริหาร!A12)</f>
        <v/>
      </c>
      <c r="B19" s="99" t="str">
        <f>IF(ข้อมูลผู้บริหาร!B12=0,"",ข้อมูลผู้บริหาร!B12)</f>
        <v/>
      </c>
      <c r="C19" s="99"/>
      <c r="D19" s="99"/>
      <c r="E19" s="99"/>
      <c r="F19" s="99"/>
      <c r="G19" s="11"/>
      <c r="H19" s="11"/>
      <c r="I19" s="11"/>
      <c r="J19" s="11"/>
      <c r="K19" s="14" t="str">
        <f t="shared" si="0"/>
        <v/>
      </c>
      <c r="L19" s="14" t="str">
        <f t="shared" si="1"/>
        <v/>
      </c>
      <c r="M19" s="15" t="str">
        <f t="shared" si="2"/>
        <v/>
      </c>
    </row>
    <row r="20" spans="1:13" ht="18" customHeight="1" thickBot="1">
      <c r="A20" s="11" t="str">
        <f>IF(ข้อมูลผู้บริหาร!A13=0,"",ข้อมูลผู้บริหาร!A13)</f>
        <v/>
      </c>
      <c r="B20" s="99" t="str">
        <f>IF(ข้อมูลผู้บริหาร!B13=0,"",ข้อมูลผู้บริหาร!B13)</f>
        <v/>
      </c>
      <c r="C20" s="99"/>
      <c r="D20" s="99"/>
      <c r="E20" s="99"/>
      <c r="F20" s="99"/>
      <c r="G20" s="11"/>
      <c r="H20" s="11"/>
      <c r="I20" s="11"/>
      <c r="J20" s="11"/>
      <c r="K20" s="14" t="str">
        <f t="shared" si="0"/>
        <v/>
      </c>
      <c r="L20" s="14" t="str">
        <f t="shared" si="1"/>
        <v/>
      </c>
      <c r="M20" s="15" t="str">
        <f t="shared" si="2"/>
        <v/>
      </c>
    </row>
    <row r="21" spans="1:13" ht="21.75" hidden="1" customHeight="1" thickBot="1">
      <c r="A21" s="11" t="str">
        <f>IF(ข้อมูลผู้บริหาร!A14=0,"",ข้อมูลผู้บริหาร!A14)</f>
        <v/>
      </c>
      <c r="B21" s="99" t="str">
        <f>IF(ข้อมูลผู้บริหาร!B14=0,"",ข้อมูลผู้บริหาร!B14)</f>
        <v/>
      </c>
      <c r="C21" s="99"/>
      <c r="D21" s="99"/>
      <c r="E21" s="99"/>
      <c r="F21" s="99"/>
      <c r="G21" s="11"/>
      <c r="H21" s="11"/>
      <c r="I21" s="11"/>
      <c r="J21" s="11"/>
      <c r="K21" s="14" t="str">
        <f t="shared" si="0"/>
        <v/>
      </c>
      <c r="L21" s="14" t="str">
        <f t="shared" si="1"/>
        <v/>
      </c>
      <c r="M21" s="15" t="str">
        <f t="shared" si="2"/>
        <v/>
      </c>
    </row>
    <row r="22" spans="1:13" ht="21.75" hidden="1" customHeight="1" thickBot="1">
      <c r="A22" s="11" t="str">
        <f>IF(ข้อมูลผู้บริหาร!A15=0,"",ข้อมูลผู้บริหาร!A15)</f>
        <v/>
      </c>
      <c r="B22" s="99" t="str">
        <f>IF(ข้อมูลผู้บริหาร!B15=0,"",ข้อมูลผู้บริหาร!B15)</f>
        <v/>
      </c>
      <c r="C22" s="99"/>
      <c r="D22" s="99"/>
      <c r="E22" s="99"/>
      <c r="F22" s="99"/>
      <c r="G22" s="11"/>
      <c r="H22" s="11"/>
      <c r="I22" s="11"/>
      <c r="J22" s="11"/>
      <c r="K22" s="14" t="str">
        <f t="shared" si="0"/>
        <v/>
      </c>
      <c r="L22" s="14" t="str">
        <f t="shared" si="1"/>
        <v/>
      </c>
      <c r="M22" s="15" t="str">
        <f t="shared" si="2"/>
        <v/>
      </c>
    </row>
    <row r="23" spans="1:13" s="6" customFormat="1" ht="21.75" hidden="1" customHeight="1" thickBot="1">
      <c r="A23" s="11" t="str">
        <f>IF(ข้อมูลผู้บริหาร!A16=0,"",ข้อมูลผู้บริหาร!A16)</f>
        <v/>
      </c>
      <c r="B23" s="99" t="str">
        <f>IF(ข้อมูลผู้บริหาร!B16=0,"",ข้อมูลผู้บริหาร!B16)</f>
        <v/>
      </c>
      <c r="C23" s="99"/>
      <c r="D23" s="99"/>
      <c r="E23" s="99"/>
      <c r="F23" s="99"/>
      <c r="G23" s="11"/>
      <c r="H23" s="11"/>
      <c r="I23" s="11"/>
      <c r="J23" s="11"/>
      <c r="K23" s="14" t="str">
        <f t="shared" si="0"/>
        <v/>
      </c>
      <c r="L23" s="14" t="str">
        <f t="shared" si="1"/>
        <v/>
      </c>
      <c r="M23" s="15" t="str">
        <f t="shared" si="2"/>
        <v/>
      </c>
    </row>
    <row r="24" spans="1:13" s="6" customFormat="1" ht="21.75" hidden="1" customHeight="1" thickBot="1">
      <c r="A24" s="11" t="str">
        <f>IF(ข้อมูลผู้บริหาร!A17=0,"",ข้อมูลผู้บริหาร!A17)</f>
        <v/>
      </c>
      <c r="B24" s="99" t="str">
        <f>IF(ข้อมูลผู้บริหาร!B17=0,"",ข้อมูลผู้บริหาร!B17)</f>
        <v/>
      </c>
      <c r="C24" s="99"/>
      <c r="D24" s="99"/>
      <c r="E24" s="99"/>
      <c r="F24" s="99"/>
      <c r="G24" s="11"/>
      <c r="H24" s="11"/>
      <c r="I24" s="11"/>
      <c r="J24" s="11"/>
      <c r="K24" s="14" t="str">
        <f t="shared" si="0"/>
        <v/>
      </c>
      <c r="L24" s="14" t="str">
        <f t="shared" si="1"/>
        <v/>
      </c>
      <c r="M24" s="15" t="str">
        <f t="shared" si="2"/>
        <v/>
      </c>
    </row>
    <row r="25" spans="1:13" s="6" customFormat="1" ht="21.75" hidden="1" customHeight="1" thickBot="1">
      <c r="A25" s="11" t="str">
        <f>IF(ข้อมูลผู้บริหาร!A18=0,"",ข้อมูลผู้บริหาร!A18)</f>
        <v/>
      </c>
      <c r="B25" s="99" t="str">
        <f>IF(ข้อมูลผู้บริหาร!B18=0,"",ข้อมูลผู้บริหาร!B18)</f>
        <v/>
      </c>
      <c r="C25" s="99"/>
      <c r="D25" s="99"/>
      <c r="E25" s="99"/>
      <c r="F25" s="99"/>
      <c r="G25" s="11"/>
      <c r="H25" s="11"/>
      <c r="I25" s="11"/>
      <c r="J25" s="11"/>
      <c r="K25" s="14" t="str">
        <f t="shared" si="0"/>
        <v/>
      </c>
      <c r="L25" s="14" t="str">
        <f t="shared" si="1"/>
        <v/>
      </c>
      <c r="M25" s="15" t="str">
        <f t="shared" si="2"/>
        <v/>
      </c>
    </row>
    <row r="26" spans="1:13" s="6" customFormat="1" ht="21.75" hidden="1" customHeight="1" thickBot="1">
      <c r="A26" s="11" t="str">
        <f>IF(ข้อมูลผู้บริหาร!A19=0,"",ข้อมูลผู้บริหาร!A19)</f>
        <v/>
      </c>
      <c r="B26" s="99" t="str">
        <f>IF(ข้อมูลผู้บริหาร!B19=0,"",ข้อมูลผู้บริหาร!B19)</f>
        <v/>
      </c>
      <c r="C26" s="99"/>
      <c r="D26" s="99"/>
      <c r="E26" s="99"/>
      <c r="F26" s="99"/>
      <c r="G26" s="11"/>
      <c r="H26" s="11"/>
      <c r="I26" s="11"/>
      <c r="J26" s="11"/>
      <c r="K26" s="14" t="str">
        <f t="shared" si="0"/>
        <v/>
      </c>
      <c r="L26" s="14" t="str">
        <f t="shared" si="1"/>
        <v/>
      </c>
      <c r="M26" s="15" t="str">
        <f t="shared" si="2"/>
        <v/>
      </c>
    </row>
    <row r="27" spans="1:13" ht="21.75" hidden="1" customHeight="1" thickBot="1">
      <c r="A27" s="11" t="str">
        <f>IF(ข้อมูลผู้บริหาร!A20=0,"",ข้อมูลผู้บริหาร!A20)</f>
        <v/>
      </c>
      <c r="B27" s="99" t="str">
        <f>IF(ข้อมูลผู้บริหาร!B20=0,"",ข้อมูลผู้บริหาร!B20)</f>
        <v/>
      </c>
      <c r="C27" s="99"/>
      <c r="D27" s="99"/>
      <c r="E27" s="99"/>
      <c r="F27" s="99"/>
      <c r="G27" s="11"/>
      <c r="H27" s="11"/>
      <c r="I27" s="11"/>
      <c r="J27" s="11"/>
      <c r="K27" s="14" t="str">
        <f t="shared" si="0"/>
        <v/>
      </c>
      <c r="L27" s="14" t="str">
        <f t="shared" si="1"/>
        <v/>
      </c>
      <c r="M27" s="15" t="str">
        <f t="shared" si="2"/>
        <v/>
      </c>
    </row>
    <row r="28" spans="1:13" ht="21.75" hidden="1" customHeight="1" thickBot="1">
      <c r="A28" s="11" t="str">
        <f>IF(ข้อมูลผู้บริหาร!A21=0,"",ข้อมูลผู้บริหาร!A21)</f>
        <v/>
      </c>
      <c r="B28" s="99" t="str">
        <f>IF(ข้อมูลผู้บริหาร!B21=0,"",ข้อมูลผู้บริหาร!B21)</f>
        <v/>
      </c>
      <c r="C28" s="99"/>
      <c r="D28" s="99"/>
      <c r="E28" s="99"/>
      <c r="F28" s="99"/>
      <c r="G28" s="11"/>
      <c r="H28" s="11"/>
      <c r="I28" s="11"/>
      <c r="J28" s="11"/>
      <c r="K28" s="14" t="str">
        <f t="shared" si="0"/>
        <v/>
      </c>
      <c r="L28" s="14" t="str">
        <f t="shared" si="1"/>
        <v/>
      </c>
      <c r="M28" s="15" t="str">
        <f t="shared" si="2"/>
        <v/>
      </c>
    </row>
    <row r="29" spans="1:13" ht="21.75" hidden="1" customHeight="1" thickBot="1">
      <c r="A29" s="11" t="str">
        <f>IF(ข้อมูลผู้บริหาร!A22=0,"",ข้อมูลผู้บริหาร!A22)</f>
        <v/>
      </c>
      <c r="B29" s="99" t="str">
        <f>IF(ข้อมูลผู้บริหาร!B22=0,"",ข้อมูลผู้บริหาร!B22)</f>
        <v/>
      </c>
      <c r="C29" s="99"/>
      <c r="D29" s="99"/>
      <c r="E29" s="99"/>
      <c r="F29" s="99"/>
      <c r="G29" s="11"/>
      <c r="H29" s="11"/>
      <c r="I29" s="11"/>
      <c r="J29" s="11"/>
      <c r="K29" s="14" t="str">
        <f t="shared" si="0"/>
        <v/>
      </c>
      <c r="L29" s="14" t="str">
        <f t="shared" si="1"/>
        <v/>
      </c>
      <c r="M29" s="15" t="str">
        <f t="shared" si="2"/>
        <v/>
      </c>
    </row>
    <row r="30" spans="1:13" ht="21.75" hidden="1" customHeight="1" thickBot="1">
      <c r="A30" s="11" t="str">
        <f>IF(ข้อมูลผู้บริหาร!A23=0,"",ข้อมูลผู้บริหาร!A23)</f>
        <v/>
      </c>
      <c r="B30" s="99" t="str">
        <f>IF(ข้อมูลผู้บริหาร!B23=0,"",ข้อมูลผู้บริหาร!B23)</f>
        <v/>
      </c>
      <c r="C30" s="99"/>
      <c r="D30" s="99"/>
      <c r="E30" s="99"/>
      <c r="F30" s="99"/>
      <c r="G30" s="16"/>
      <c r="H30" s="16"/>
      <c r="I30" s="16"/>
      <c r="J30" s="16"/>
      <c r="K30" s="14" t="str">
        <f t="shared" si="0"/>
        <v/>
      </c>
      <c r="L30" s="14" t="str">
        <f t="shared" si="1"/>
        <v/>
      </c>
      <c r="M30" s="15" t="str">
        <f t="shared" si="2"/>
        <v/>
      </c>
    </row>
    <row r="31" spans="1:13" ht="22.15" customHeight="1">
      <c r="A31" s="17">
        <f>COUNT(A11:A30)</f>
        <v>1</v>
      </c>
      <c r="B31" s="109" t="s">
        <v>29</v>
      </c>
      <c r="C31" s="110"/>
      <c r="D31" s="110"/>
      <c r="E31" s="110"/>
      <c r="F31" s="110"/>
      <c r="G31" s="110"/>
      <c r="H31" s="51"/>
      <c r="I31" s="51"/>
      <c r="J31" s="51"/>
      <c r="K31" s="147">
        <f>SUM(L11:L30)/A31</f>
        <v>0</v>
      </c>
      <c r="L31" s="147"/>
      <c r="M31" s="148"/>
    </row>
    <row r="32" spans="1:13" ht="22.15" customHeight="1">
      <c r="A32" s="111" t="s">
        <v>31</v>
      </c>
      <c r="B32" s="112"/>
      <c r="C32" s="112"/>
      <c r="D32" s="112"/>
      <c r="E32" s="112"/>
      <c r="F32" s="112"/>
      <c r="G32" s="112"/>
      <c r="H32" s="112"/>
      <c r="I32" s="56">
        <f>K31/L$10*100</f>
        <v>0</v>
      </c>
      <c r="J32" s="144" t="s">
        <v>23</v>
      </c>
      <c r="K32" s="144"/>
      <c r="L32" s="145" t="str">
        <f>IF(K31&lt;=2.49,"กำลังพัฒนา",IF(K31&lt;=2.99,"ปานกลาง",IF(K31&lt;=3.49,"ดี",IF(K31&lt;=3.99,"ดีเลิศ","ยอดเยี่ยม"))))</f>
        <v>กำลังพัฒนา</v>
      </c>
      <c r="M32" s="146"/>
    </row>
    <row r="33" spans="1:12" ht="22.15" hidden="1" customHeight="1">
      <c r="A33" s="12">
        <v>1</v>
      </c>
      <c r="L33" s="13"/>
    </row>
    <row r="34" spans="1:12" ht="22.15" hidden="1" customHeight="1">
      <c r="A34" s="12">
        <v>2</v>
      </c>
    </row>
    <row r="35" spans="1:12" ht="22.15" hidden="1" customHeight="1">
      <c r="A35" s="12">
        <v>3</v>
      </c>
    </row>
    <row r="36" spans="1:12" ht="22.15" hidden="1" customHeight="1">
      <c r="A36" s="12">
        <v>4</v>
      </c>
    </row>
    <row r="37" spans="1:12" ht="22.15" hidden="1" customHeight="1">
      <c r="A37" s="12">
        <v>5</v>
      </c>
    </row>
  </sheetData>
  <mergeCells count="38">
    <mergeCell ref="A32:H32"/>
    <mergeCell ref="J32:K32"/>
    <mergeCell ref="L32:M32"/>
    <mergeCell ref="B28:F28"/>
    <mergeCell ref="B29:F29"/>
    <mergeCell ref="B30:F30"/>
    <mergeCell ref="B31:G31"/>
    <mergeCell ref="K31:M31"/>
    <mergeCell ref="B22:F22"/>
    <mergeCell ref="B23:F23"/>
    <mergeCell ref="B24:F24"/>
    <mergeCell ref="B25:F25"/>
    <mergeCell ref="B26:F26"/>
    <mergeCell ref="B27:F27"/>
    <mergeCell ref="B21:F21"/>
    <mergeCell ref="M7:M9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H7:H9"/>
    <mergeCell ref="I7:I9"/>
    <mergeCell ref="J7:J9"/>
    <mergeCell ref="A1:M1"/>
    <mergeCell ref="A3:M4"/>
    <mergeCell ref="B5:M5"/>
    <mergeCell ref="A6:M6"/>
    <mergeCell ref="A7:A10"/>
    <mergeCell ref="B7:F10"/>
    <mergeCell ref="G7:G9"/>
    <mergeCell ref="K7:K9"/>
    <mergeCell ref="L7:L9"/>
  </mergeCells>
  <dataValidations count="1">
    <dataValidation type="list" allowBlank="1" showInputMessage="1" showErrorMessage="1" sqref="G11:J30">
      <formula1>$A$33:$A$37</formula1>
    </dataValidation>
  </dataValidations>
  <pageMargins left="0.43307086614173229" right="0.12" top="0.55118110236220474" bottom="0.35433070866141736" header="0.31496062992125984" footer="0.31496062992125984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14</vt:i4>
      </vt:variant>
      <vt:variant>
        <vt:lpstr>ช่วงที่มีชื่อ</vt:lpstr>
      </vt:variant>
      <vt:variant>
        <vt:i4>1</vt:i4>
      </vt:variant>
    </vt:vector>
  </HeadingPairs>
  <TitlesOfParts>
    <vt:vector size="15" baseType="lpstr">
      <vt:lpstr>ปก</vt:lpstr>
      <vt:lpstr>ข้อมูลผู้บริหาร</vt:lpstr>
      <vt:lpstr>ข้อมูลบุคลากร</vt:lpstr>
      <vt:lpstr>มฐ.2.1</vt:lpstr>
      <vt:lpstr>มฐ.2.2</vt:lpstr>
      <vt:lpstr>มฐ.2.3</vt:lpstr>
      <vt:lpstr>มฐ.2.4</vt:lpstr>
      <vt:lpstr>มฐ.2.5</vt:lpstr>
      <vt:lpstr>ม.ฐ.2.6</vt:lpstr>
      <vt:lpstr>มฐ.3.1</vt:lpstr>
      <vt:lpstr>มฐ.3.2</vt:lpstr>
      <vt:lpstr>มฐ.3.3</vt:lpstr>
      <vt:lpstr>มฐ.3.4</vt:lpstr>
      <vt:lpstr>สรุป มฐ.(2-4)</vt:lpstr>
      <vt:lpstr>มฐ.3.3!Print_Area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</dc:creator>
  <cp:lastModifiedBy>Windows User</cp:lastModifiedBy>
  <cp:lastPrinted>2019-02-21T06:58:38Z</cp:lastPrinted>
  <dcterms:created xsi:type="dcterms:W3CDTF">2012-05-07T04:57:03Z</dcterms:created>
  <dcterms:modified xsi:type="dcterms:W3CDTF">2019-05-11T08:58:48Z</dcterms:modified>
</cp:coreProperties>
</file>