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enrostad/Documents/GitHub/Bachelor-Nordic_Semi/Misc/Measurements and calculations/"/>
    </mc:Choice>
  </mc:AlternateContent>
  <bookViews>
    <workbookView xWindow="0" yWindow="460" windowWidth="38400" windowHeight="19700" xr2:uid="{97B5FFA9-F6BA-564E-A7BC-F3A0BBF1BEE3}"/>
  </bookViews>
  <sheets>
    <sheet name="Ark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6" i="1" l="1"/>
  <c r="H103" i="1"/>
  <c r="D16" i="1"/>
  <c r="G50" i="1"/>
  <c r="G51" i="1"/>
  <c r="G52" i="1"/>
  <c r="G53" i="1"/>
  <c r="G54" i="1"/>
  <c r="G55" i="1"/>
  <c r="G56" i="1"/>
  <c r="G57" i="1"/>
  <c r="G58" i="1"/>
  <c r="G59" i="1"/>
  <c r="G60" i="1"/>
  <c r="G49" i="1"/>
  <c r="D50" i="1"/>
  <c r="H50" i="1"/>
  <c r="D51" i="1"/>
  <c r="H51" i="1"/>
  <c r="D52" i="1"/>
  <c r="H52" i="1"/>
  <c r="D53" i="1"/>
  <c r="H53" i="1"/>
  <c r="D54" i="1"/>
  <c r="H54" i="1"/>
  <c r="D55" i="1"/>
  <c r="H55" i="1"/>
  <c r="D56" i="1"/>
  <c r="H56" i="1"/>
  <c r="D57" i="1"/>
  <c r="H57" i="1"/>
  <c r="D58" i="1"/>
  <c r="H58" i="1"/>
  <c r="D59" i="1"/>
  <c r="H59" i="1"/>
  <c r="D60" i="1"/>
  <c r="H60" i="1"/>
  <c r="D49" i="1"/>
  <c r="H49" i="1"/>
  <c r="G21" i="1"/>
  <c r="G22" i="1"/>
  <c r="G23" i="1"/>
  <c r="G24" i="1"/>
  <c r="G25" i="1"/>
  <c r="G26" i="1"/>
  <c r="G27" i="1"/>
  <c r="G28" i="1"/>
  <c r="G29" i="1"/>
  <c r="G30" i="1"/>
  <c r="G31" i="1"/>
  <c r="G20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</calcChain>
</file>

<file path=xl/sharedStrings.xml><?xml version="1.0" encoding="utf-8"?>
<sst xmlns="http://schemas.openxmlformats.org/spreadsheetml/2006/main" count="54" uniqueCount="44">
  <si>
    <t>Vdd</t>
  </si>
  <si>
    <t>Startup</t>
  </si>
  <si>
    <t>BLE packet</t>
  </si>
  <si>
    <t>Average current μA</t>
  </si>
  <si>
    <t>Joule μJ</t>
  </si>
  <si>
    <t>Time ms</t>
  </si>
  <si>
    <t>Before first BLE evnt</t>
  </si>
  <si>
    <t>Turbulence after first BLE event</t>
  </si>
  <si>
    <t>TOTAL Joule μJ</t>
  </si>
  <si>
    <t>theoretical</t>
  </si>
  <si>
    <t>Measurements</t>
  </si>
  <si>
    <t>TEST BENCH</t>
  </si>
  <si>
    <t>Vopt</t>
  </si>
  <si>
    <t>Average current</t>
  </si>
  <si>
    <t>Energy in μJ</t>
  </si>
  <si>
    <t>time in ms</t>
  </si>
  <si>
    <t>Startup at 3 v in μJ</t>
  </si>
  <si>
    <t>Total energy consumption startup + single BLE packet in μJ</t>
  </si>
  <si>
    <t>Not much deviation in the theoretical measurements and the actual. Considering this it is safe to rely on the theoretical</t>
  </si>
  <si>
    <t>measurements</t>
  </si>
  <si>
    <t xml:space="preserve">Since no theoretical calculations for the actual startup were </t>
  </si>
  <si>
    <t>available the startup cost for vopt = 1.8 is based on estimation</t>
  </si>
  <si>
    <t>Total energy consuption startup + 2 BLE packets in μJ</t>
  </si>
  <si>
    <t>Softdevice: s132 2.0.0</t>
  </si>
  <si>
    <t>32MHz crystal (HFXO)</t>
  </si>
  <si>
    <t>Sleep clock accuracy master and slave: 20 ppm</t>
  </si>
  <si>
    <t>DCDC enabled</t>
  </si>
  <si>
    <t>TEST SETTINGS</t>
  </si>
  <si>
    <t>nRF52832QFAAB0</t>
  </si>
  <si>
    <t>PPK</t>
  </si>
  <si>
    <t>Software PPK</t>
  </si>
  <si>
    <t>NRF52 DK</t>
  </si>
  <si>
    <t xml:space="preserve"> - Considering the measurements it is safe to assume that Vopt is 1,8V.</t>
  </si>
  <si>
    <t xml:space="preserve"> - The actual measurements is missing values under 2,2 V, that is because with the test gear provided we were unable to measure correctly under certain values.</t>
  </si>
  <si>
    <t xml:space="preserve"> - It is possible that the power profiling kit used in these measurements showed corrupt startup measurements at values lower or higher that DK voltage therefor the startup cost in the total</t>
  </si>
  <si>
    <t>OUTPUT ENERGY calculation is based on values at DK voltage, 3 v. Overestimation is another reason to use the higher energy value at 3V</t>
  </si>
  <si>
    <t>OUTPUT ENERGY</t>
  </si>
  <si>
    <t>20ms adv interval</t>
  </si>
  <si>
    <t>21 bytes</t>
  </si>
  <si>
    <t>0dbm</t>
  </si>
  <si>
    <t>Startup L.O to first BLE event</t>
  </si>
  <si>
    <t>turbulence after first BLE event</t>
  </si>
  <si>
    <t>The startup energy cost is based on time before first BLE event and the turbulence after the event</t>
  </si>
  <si>
    <t>BLE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</si>
</sst>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11171A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NumberFormat="1"/>
    <xf numFmtId="0" fontId="0" fillId="0" borderId="0" xfId="1" applyNumberFormat="1" applyFont="1"/>
    <xf numFmtId="164" fontId="0" fillId="0" borderId="0" xfId="0" applyNumberFormat="1"/>
    <xf numFmtId="0" fontId="3" fillId="0" borderId="0" xfId="0" applyNumberFormat="1" applyFont="1"/>
    <xf numFmtId="0" fontId="0" fillId="2" borderId="0" xfId="1" applyNumberFormat="1" applyFont="1" applyFill="1"/>
    <xf numFmtId="0" fontId="0" fillId="2" borderId="0" xfId="0" applyNumberFormat="1" applyFill="1"/>
    <xf numFmtId="164" fontId="0" fillId="2" borderId="0" xfId="0" applyNumberFormat="1" applyFill="1"/>
    <xf numFmtId="0" fontId="0" fillId="3" borderId="0" xfId="1" applyNumberFormat="1" applyFont="1" applyFill="1"/>
    <xf numFmtId="164" fontId="0" fillId="3" borderId="0" xfId="0" applyNumberFormat="1" applyFill="1"/>
    <xf numFmtId="0" fontId="0" fillId="3" borderId="0" xfId="0" applyFill="1"/>
    <xf numFmtId="0" fontId="0" fillId="2" borderId="0" xfId="0" applyFill="1"/>
    <xf numFmtId="0" fontId="4" fillId="0" borderId="0" xfId="0" applyFont="1"/>
    <xf numFmtId="0" fontId="1" fillId="0" borderId="0" xfId="0" applyNumberFormat="1" applyFont="1"/>
    <xf numFmtId="0" fontId="0" fillId="4" borderId="0" xfId="0" applyFont="1" applyFill="1"/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b-NO"/>
              <a:t>Energy</a:t>
            </a:r>
            <a:r>
              <a:rPr lang="nb-NO" baseline="0"/>
              <a:t> per BLE packet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Theoretical</c:v>
          </c:tx>
          <c:spPr>
            <a:ln w="22225" cap="rnd">
              <a:solidFill>
                <a:schemeClr val="accent2"/>
              </a:solidFill>
              <a:round/>
            </a:ln>
            <a:effectLst>
              <a:glow rad="139700">
                <a:schemeClr val="accent2"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'Ark1'!$A$16:$A$31</c:f>
              <c:numCache>
                <c:formatCode>General</c:formatCode>
                <c:ptCount val="16"/>
                <c:pt idx="0">
                  <c:v>1.8</c:v>
                </c:pt>
                <c:pt idx="1">
                  <c:v>1.9</c:v>
                </c:pt>
                <c:pt idx="2">
                  <c:v>2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2.4</c:v>
                </c:pt>
                <c:pt idx="7">
                  <c:v>2.5</c:v>
                </c:pt>
                <c:pt idx="8">
                  <c:v>2.6</c:v>
                </c:pt>
                <c:pt idx="9">
                  <c:v>2.7</c:v>
                </c:pt>
                <c:pt idx="10">
                  <c:v>2.8</c:v>
                </c:pt>
                <c:pt idx="11">
                  <c:v>2.9</c:v>
                </c:pt>
                <c:pt idx="12">
                  <c:v>3</c:v>
                </c:pt>
                <c:pt idx="13">
                  <c:v>3.1</c:v>
                </c:pt>
                <c:pt idx="14">
                  <c:v>3.2</c:v>
                </c:pt>
                <c:pt idx="15">
                  <c:v>3.3</c:v>
                </c:pt>
              </c:numCache>
            </c:numRef>
          </c:cat>
          <c:val>
            <c:numRef>
              <c:f>'Ark1'!$D$16:$D$31</c:f>
              <c:numCache>
                <c:formatCode>0.0</c:formatCode>
                <c:ptCount val="16"/>
                <c:pt idx="0">
                  <c:v>32.085000000000001</c:v>
                </c:pt>
                <c:pt idx="1">
                  <c:v>32.489999999999995</c:v>
                </c:pt>
                <c:pt idx="2">
                  <c:v>33.049999999999997</c:v>
                </c:pt>
                <c:pt idx="3">
                  <c:v>33.6</c:v>
                </c:pt>
                <c:pt idx="4">
                  <c:v>34.155000000000001</c:v>
                </c:pt>
                <c:pt idx="5">
                  <c:v>34.672499999999999</c:v>
                </c:pt>
                <c:pt idx="6">
                  <c:v>35.160000000000004</c:v>
                </c:pt>
                <c:pt idx="7">
                  <c:v>35.625</c:v>
                </c:pt>
                <c:pt idx="8">
                  <c:v>36.075000000000003</c:v>
                </c:pt>
                <c:pt idx="9">
                  <c:v>36.585000000000001</c:v>
                </c:pt>
                <c:pt idx="10">
                  <c:v>37.1</c:v>
                </c:pt>
                <c:pt idx="11">
                  <c:v>37.627499999999998</c:v>
                </c:pt>
                <c:pt idx="12">
                  <c:v>38.1</c:v>
                </c:pt>
                <c:pt idx="13">
                  <c:v>38.517499999999998</c:v>
                </c:pt>
                <c:pt idx="14">
                  <c:v>38.800000000000004</c:v>
                </c:pt>
                <c:pt idx="15">
                  <c:v>39.435000000000002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2C-6D4A-89CC-F2012695B46E}"/>
            </c:ext>
          </c:extLst>
        </c:ser>
        <c:ser>
          <c:idx val="2"/>
          <c:order val="1"/>
          <c:tx>
            <c:v>Measurements</c:v>
          </c:tx>
          <c:spPr>
            <a:ln w="22225" cap="rnd">
              <a:solidFill>
                <a:schemeClr val="accent1"/>
              </a:solidFill>
              <a:round/>
            </a:ln>
            <a:effectLst>
              <a:glow rad="139700">
                <a:schemeClr val="accent1"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'Ark1'!$A$16:$A$31</c:f>
              <c:numCache>
                <c:formatCode>General</c:formatCode>
                <c:ptCount val="16"/>
                <c:pt idx="0">
                  <c:v>1.8</c:v>
                </c:pt>
                <c:pt idx="1">
                  <c:v>1.9</c:v>
                </c:pt>
                <c:pt idx="2">
                  <c:v>2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2.4</c:v>
                </c:pt>
                <c:pt idx="7">
                  <c:v>2.5</c:v>
                </c:pt>
                <c:pt idx="8">
                  <c:v>2.6</c:v>
                </c:pt>
                <c:pt idx="9">
                  <c:v>2.7</c:v>
                </c:pt>
                <c:pt idx="10">
                  <c:v>2.8</c:v>
                </c:pt>
                <c:pt idx="11">
                  <c:v>2.9</c:v>
                </c:pt>
                <c:pt idx="12">
                  <c:v>3</c:v>
                </c:pt>
                <c:pt idx="13">
                  <c:v>3.1</c:v>
                </c:pt>
                <c:pt idx="14">
                  <c:v>3.2</c:v>
                </c:pt>
                <c:pt idx="15">
                  <c:v>3.3</c:v>
                </c:pt>
              </c:numCache>
            </c:numRef>
          </c:cat>
          <c:val>
            <c:numRef>
              <c:f>'Ark1'!$G$16:$G$31</c:f>
              <c:numCache>
                <c:formatCode>General</c:formatCode>
                <c:ptCount val="16"/>
                <c:pt idx="4" formatCode="0.0">
                  <c:v>33.688565856000011</c:v>
                </c:pt>
                <c:pt idx="5" formatCode="0.0">
                  <c:v>34.892873856000001</c:v>
                </c:pt>
                <c:pt idx="6" formatCode="0.0">
                  <c:v>36.496496659199991</c:v>
                </c:pt>
                <c:pt idx="7" formatCode="0.0">
                  <c:v>38.194320085000001</c:v>
                </c:pt>
                <c:pt idx="8" formatCode="0.0">
                  <c:v>39.512093192000002</c:v>
                </c:pt>
                <c:pt idx="9" formatCode="0.0">
                  <c:v>40.9781127384</c:v>
                </c:pt>
                <c:pt idx="10" formatCode="0.0">
                  <c:v>42.549082167199998</c:v>
                </c:pt>
                <c:pt idx="11" formatCode="0.0">
                  <c:v>43.776044074799998</c:v>
                </c:pt>
                <c:pt idx="12" formatCode="0.0">
                  <c:v>45.719645634000003</c:v>
                </c:pt>
                <c:pt idx="13" formatCode="0.0">
                  <c:v>47.195926340800007</c:v>
                </c:pt>
                <c:pt idx="14" formatCode="0.0">
                  <c:v>49.092787993600005</c:v>
                </c:pt>
                <c:pt idx="15" formatCode="0.0">
                  <c:v>50.911450068599997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2C-6D4A-89CC-F2012695B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11087"/>
        <c:axId val="593566159"/>
      </c:lineChart>
      <c:catAx>
        <c:axId val="59351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500" baseline="0"/>
                  <a:t>Voltage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3566159"/>
        <c:crosses val="autoZero"/>
        <c:auto val="1"/>
        <c:lblAlgn val="ctr"/>
        <c:lblOffset val="100"/>
        <c:noMultiLvlLbl val="0"/>
      </c:catAx>
      <c:valAx>
        <c:axId val="593566159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500" baseline="0"/>
                  <a:t>MICROJOULE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351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600" baseline="0"/>
              <a:t>Energy per startup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Measurements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'Ark1'!$A$49:$A$60</c:f>
              <c:numCache>
                <c:formatCode>General</c:formatCode>
                <c:ptCount val="12"/>
                <c:pt idx="0">
                  <c:v>2.2000000000000002</c:v>
                </c:pt>
                <c:pt idx="1">
                  <c:v>2.2999999999999998</c:v>
                </c:pt>
                <c:pt idx="2">
                  <c:v>2.4</c:v>
                </c:pt>
                <c:pt idx="3">
                  <c:v>2.5</c:v>
                </c:pt>
                <c:pt idx="4">
                  <c:v>2.6</c:v>
                </c:pt>
                <c:pt idx="5">
                  <c:v>2.7</c:v>
                </c:pt>
                <c:pt idx="6">
                  <c:v>2.8</c:v>
                </c:pt>
                <c:pt idx="7">
                  <c:v>2.9</c:v>
                </c:pt>
                <c:pt idx="8">
                  <c:v>3</c:v>
                </c:pt>
                <c:pt idx="9">
                  <c:v>3.1</c:v>
                </c:pt>
                <c:pt idx="10">
                  <c:v>3.2</c:v>
                </c:pt>
                <c:pt idx="11">
                  <c:v>3.3</c:v>
                </c:pt>
              </c:numCache>
            </c:numRef>
          </c:cat>
          <c:val>
            <c:numRef>
              <c:f>'Ark1'!$H$49:$H$60</c:f>
              <c:numCache>
                <c:formatCode>0.0</c:formatCode>
                <c:ptCount val="12"/>
                <c:pt idx="0">
                  <c:v>27.207209513000002</c:v>
                </c:pt>
                <c:pt idx="1">
                  <c:v>33.316903768199992</c:v>
                </c:pt>
                <c:pt idx="2">
                  <c:v>32.880051254400001</c:v>
                </c:pt>
                <c:pt idx="3">
                  <c:v>35.513376540000003</c:v>
                </c:pt>
                <c:pt idx="4">
                  <c:v>37.349359421400003</c:v>
                </c:pt>
                <c:pt idx="5">
                  <c:v>35.042930307900001</c:v>
                </c:pt>
                <c:pt idx="6">
                  <c:v>34.265577410399999</c:v>
                </c:pt>
                <c:pt idx="7">
                  <c:v>33.368738657400002</c:v>
                </c:pt>
                <c:pt idx="8">
                  <c:v>39.302995334999991</c:v>
                </c:pt>
                <c:pt idx="9">
                  <c:v>43.193781815499996</c:v>
                </c:pt>
                <c:pt idx="10">
                  <c:v>47.016995270400002</c:v>
                </c:pt>
                <c:pt idx="11">
                  <c:v>67.448277098399984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5-174C-B4B3-17E9BFC02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320207"/>
        <c:axId val="512614367"/>
      </c:lineChart>
      <c:catAx>
        <c:axId val="61332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500" baseline="0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12614367"/>
        <c:crosses val="autoZero"/>
        <c:auto val="1"/>
        <c:lblAlgn val="ctr"/>
        <c:lblOffset val="100"/>
        <c:tickLblSkip val="0"/>
        <c:noMultiLvlLbl val="0"/>
      </c:catAx>
      <c:valAx>
        <c:axId val="512614367"/>
        <c:scaling>
          <c:orientation val="minMax"/>
          <c:max val="70"/>
          <c:min val="2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500" baseline="0"/>
                  <a:t>MICROJOULE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1332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</xdr:colOff>
      <xdr:row>12</xdr:row>
      <xdr:rowOff>13857</xdr:rowOff>
    </xdr:from>
    <xdr:to>
      <xdr:col>15</xdr:col>
      <xdr:colOff>448991</xdr:colOff>
      <xdr:row>31</xdr:row>
      <xdr:rowOff>141113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ADE3BC9-0283-734C-A8BC-C885A7C2B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812028</xdr:colOff>
      <xdr:row>46</xdr:row>
      <xdr:rowOff>12829</xdr:rowOff>
    </xdr:from>
    <xdr:to>
      <xdr:col>15</xdr:col>
      <xdr:colOff>423332</xdr:colOff>
      <xdr:row>65</xdr:row>
      <xdr:rowOff>128283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43C6D700-4B79-F041-902A-16A6A3B5F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12827</xdr:colOff>
      <xdr:row>89</xdr:row>
      <xdr:rowOff>192423</xdr:rowOff>
    </xdr:from>
    <xdr:to>
      <xdr:col>5</xdr:col>
      <xdr:colOff>295050</xdr:colOff>
      <xdr:row>97</xdr:row>
      <xdr:rowOff>51311</xdr:rowOff>
    </xdr:to>
    <xdr:sp macro="" textlink="">
      <xdr:nvSpPr>
        <xdr:cNvPr id="6" name="Rektangel 5">
          <a:extLst>
            <a:ext uri="{FF2B5EF4-FFF2-40B4-BE49-F238E27FC236}">
              <a16:creationId xmlns:a16="http://schemas.microsoft.com/office/drawing/2014/main" id="{7E93CC1C-FF9E-7140-A940-5C9B57EE63BB}"/>
            </a:ext>
          </a:extLst>
        </xdr:cNvPr>
        <xdr:cNvSpPr/>
      </xdr:nvSpPr>
      <xdr:spPr>
        <a:xfrm>
          <a:off x="4874746" y="11686564"/>
          <a:ext cx="3284041" cy="150090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5</xdr:col>
      <xdr:colOff>295050</xdr:colOff>
      <xdr:row>93</xdr:row>
      <xdr:rowOff>0</xdr:rowOff>
    </xdr:from>
    <xdr:to>
      <xdr:col>7</xdr:col>
      <xdr:colOff>12829</xdr:colOff>
      <xdr:row>93</xdr:row>
      <xdr:rowOff>6413</xdr:rowOff>
    </xdr:to>
    <xdr:cxnSp macro="">
      <xdr:nvCxnSpPr>
        <xdr:cNvPr id="11" name="Rett pil 10">
          <a:extLst>
            <a:ext uri="{FF2B5EF4-FFF2-40B4-BE49-F238E27FC236}">
              <a16:creationId xmlns:a16="http://schemas.microsoft.com/office/drawing/2014/main" id="{4407ADEC-B12C-A446-AA7A-EEA8DB225DFB}"/>
            </a:ext>
          </a:extLst>
        </xdr:cNvPr>
        <xdr:cNvCxnSpPr/>
      </xdr:nvCxnSpPr>
      <xdr:spPr>
        <a:xfrm flipV="1">
          <a:off x="8158787" y="12315152"/>
          <a:ext cx="2527173" cy="64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2257779</xdr:colOff>
      <xdr:row>92</xdr:row>
      <xdr:rowOff>205251</xdr:rowOff>
    </xdr:from>
    <xdr:to>
      <xdr:col>3</xdr:col>
      <xdr:colOff>51313</xdr:colOff>
      <xdr:row>92</xdr:row>
      <xdr:rowOff>205251</xdr:rowOff>
    </xdr:to>
    <xdr:cxnSp macro="">
      <xdr:nvCxnSpPr>
        <xdr:cNvPr id="12" name="Rett pil 11">
          <a:extLst>
            <a:ext uri="{FF2B5EF4-FFF2-40B4-BE49-F238E27FC236}">
              <a16:creationId xmlns:a16="http://schemas.microsoft.com/office/drawing/2014/main" id="{B7E4D0FD-E454-574A-BB0F-17C0E24AD594}"/>
            </a:ext>
          </a:extLst>
        </xdr:cNvPr>
        <xdr:cNvCxnSpPr/>
      </xdr:nvCxnSpPr>
      <xdr:spPr>
        <a:xfrm flipH="1">
          <a:off x="2257779" y="12315150"/>
          <a:ext cx="265545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76968</xdr:colOff>
      <xdr:row>73</xdr:row>
      <xdr:rowOff>205252</xdr:rowOff>
    </xdr:from>
    <xdr:to>
      <xdr:col>6</xdr:col>
      <xdr:colOff>616782</xdr:colOff>
      <xdr:row>81</xdr:row>
      <xdr:rowOff>54157</xdr:rowOff>
    </xdr:to>
    <xdr:pic>
      <xdr:nvPicPr>
        <xdr:cNvPr id="17" name="Bilde 16">
          <a:extLst>
            <a:ext uri="{FF2B5EF4-FFF2-40B4-BE49-F238E27FC236}">
              <a16:creationId xmlns:a16="http://schemas.microsoft.com/office/drawing/2014/main" id="{C5EBFDC6-4006-E14A-87EE-3E7012ACB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968" y="12315151"/>
          <a:ext cx="10058400" cy="1490925"/>
        </a:xfrm>
        <a:prstGeom prst="rect">
          <a:avLst/>
        </a:prstGeom>
      </xdr:spPr>
    </xdr:pic>
    <xdr:clientData/>
  </xdr:twoCellAnchor>
  <xdr:twoCellAnchor editAs="oneCell">
    <xdr:from>
      <xdr:col>0</xdr:col>
      <xdr:colOff>51314</xdr:colOff>
      <xdr:row>64</xdr:row>
      <xdr:rowOff>115455</xdr:rowOff>
    </xdr:from>
    <xdr:to>
      <xdr:col>6</xdr:col>
      <xdr:colOff>591128</xdr:colOff>
      <xdr:row>71</xdr:row>
      <xdr:rowOff>87671</xdr:rowOff>
    </xdr:to>
    <xdr:pic>
      <xdr:nvPicPr>
        <xdr:cNvPr id="19" name="Bilde 18">
          <a:extLst>
            <a:ext uri="{FF2B5EF4-FFF2-40B4-BE49-F238E27FC236}">
              <a16:creationId xmlns:a16="http://schemas.microsoft.com/office/drawing/2014/main" id="{B576BF36-3DC8-A44E-BA14-B8B6D8328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14" y="10378081"/>
          <a:ext cx="10058400" cy="1408984"/>
        </a:xfrm>
        <a:prstGeom prst="rect">
          <a:avLst/>
        </a:prstGeom>
      </xdr:spPr>
    </xdr:pic>
    <xdr:clientData/>
  </xdr:twoCellAnchor>
  <xdr:twoCellAnchor editAs="oneCell">
    <xdr:from>
      <xdr:col>0</xdr:col>
      <xdr:colOff>282223</xdr:colOff>
      <xdr:row>33</xdr:row>
      <xdr:rowOff>25656</xdr:rowOff>
    </xdr:from>
    <xdr:to>
      <xdr:col>6</xdr:col>
      <xdr:colOff>822037</xdr:colOff>
      <xdr:row>39</xdr:row>
      <xdr:rowOff>188508</xdr:rowOff>
    </xdr:to>
    <xdr:pic>
      <xdr:nvPicPr>
        <xdr:cNvPr id="21" name="Bilde 20">
          <a:extLst>
            <a:ext uri="{FF2B5EF4-FFF2-40B4-BE49-F238E27FC236}">
              <a16:creationId xmlns:a16="http://schemas.microsoft.com/office/drawing/2014/main" id="{0202F10A-5174-8F45-8581-DE1687D04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223" y="7004242"/>
          <a:ext cx="10058400" cy="13943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6EFBD-8365-D64D-918F-E896413E2166}">
  <dimension ref="A1:R106"/>
  <sheetViews>
    <sheetView tabSelected="1" topLeftCell="A8" zoomScale="99" workbookViewId="0">
      <selection activeCell="S36" sqref="S36"/>
    </sheetView>
  </sheetViews>
  <sheetFormatPr baseColWidth="10" defaultRowHeight="16" x14ac:dyDescent="0.2"/>
  <cols>
    <col min="1" max="1" width="30.1640625" customWidth="1"/>
    <col min="2" max="2" width="22" customWidth="1"/>
    <col min="3" max="3" width="11.6640625" customWidth="1"/>
    <col min="4" max="4" width="11.33203125" customWidth="1"/>
    <col min="5" max="5" width="28.1640625" customWidth="1"/>
    <col min="6" max="6" width="21.6640625" customWidth="1"/>
    <col min="7" max="7" width="15.1640625" customWidth="1"/>
    <col min="8" max="8" width="17" customWidth="1"/>
    <col min="10" max="10" width="13.33203125" customWidth="1"/>
  </cols>
  <sheetData>
    <row r="1" spans="1:7" x14ac:dyDescent="0.2">
      <c r="A1" s="1" t="s">
        <v>27</v>
      </c>
      <c r="E1" t="s">
        <v>11</v>
      </c>
    </row>
    <row r="2" spans="1:7" x14ac:dyDescent="0.2">
      <c r="A2" s="2"/>
      <c r="B2" s="2"/>
      <c r="C2" s="2"/>
      <c r="D2" s="2"/>
      <c r="E2" s="2"/>
      <c r="F2" s="2"/>
      <c r="G2" s="2"/>
    </row>
    <row r="3" spans="1:7" ht="18" x14ac:dyDescent="0.2">
      <c r="A3" s="14" t="s">
        <v>28</v>
      </c>
      <c r="E3" t="s">
        <v>29</v>
      </c>
    </row>
    <row r="4" spans="1:7" ht="18" x14ac:dyDescent="0.2">
      <c r="A4" s="14" t="s">
        <v>23</v>
      </c>
      <c r="E4" t="s">
        <v>30</v>
      </c>
    </row>
    <row r="5" spans="1:7" ht="18" x14ac:dyDescent="0.2">
      <c r="A5" s="14" t="s">
        <v>24</v>
      </c>
      <c r="E5" t="s">
        <v>31</v>
      </c>
    </row>
    <row r="6" spans="1:7" ht="18" x14ac:dyDescent="0.2">
      <c r="A6" s="14" t="s">
        <v>25</v>
      </c>
    </row>
    <row r="7" spans="1:7" ht="18" x14ac:dyDescent="0.2">
      <c r="A7" s="14" t="s">
        <v>26</v>
      </c>
    </row>
    <row r="8" spans="1:7" ht="18" x14ac:dyDescent="0.2">
      <c r="A8" s="14" t="s">
        <v>37</v>
      </c>
    </row>
    <row r="9" spans="1:7" ht="18" x14ac:dyDescent="0.2">
      <c r="A9" s="14" t="s">
        <v>38</v>
      </c>
    </row>
    <row r="10" spans="1:7" ht="18" x14ac:dyDescent="0.2">
      <c r="A10" s="14" t="s">
        <v>39</v>
      </c>
    </row>
    <row r="14" spans="1:7" x14ac:dyDescent="0.2">
      <c r="A14" s="1" t="s">
        <v>2</v>
      </c>
      <c r="B14" t="s">
        <v>9</v>
      </c>
      <c r="E14" t="s">
        <v>10</v>
      </c>
    </row>
    <row r="15" spans="1:7" x14ac:dyDescent="0.2">
      <c r="A15" t="s">
        <v>0</v>
      </c>
      <c r="B15" t="s">
        <v>3</v>
      </c>
      <c r="C15" t="s">
        <v>5</v>
      </c>
      <c r="D15" t="s">
        <v>4</v>
      </c>
      <c r="E15" t="s">
        <v>3</v>
      </c>
      <c r="F15" t="s">
        <v>5</v>
      </c>
      <c r="G15" t="s">
        <v>4</v>
      </c>
    </row>
    <row r="16" spans="1:7" x14ac:dyDescent="0.2">
      <c r="A16" s="7">
        <v>1.8</v>
      </c>
      <c r="B16" s="8">
        <v>713</v>
      </c>
      <c r="C16" s="8">
        <v>25</v>
      </c>
      <c r="D16" s="9">
        <f>A16*B16*C16*10^(-3)</f>
        <v>32.085000000000001</v>
      </c>
      <c r="E16" s="6"/>
      <c r="F16" s="6"/>
      <c r="G16" s="6"/>
    </row>
    <row r="17" spans="1:7" x14ac:dyDescent="0.2">
      <c r="A17" s="3">
        <v>1.9</v>
      </c>
      <c r="B17" s="3">
        <v>684</v>
      </c>
      <c r="C17" s="3">
        <v>25</v>
      </c>
      <c r="D17" s="5">
        <f>A17*B17*C17*10^(-3)</f>
        <v>32.489999999999995</v>
      </c>
      <c r="E17" s="6"/>
      <c r="F17" s="6"/>
      <c r="G17" s="6"/>
    </row>
    <row r="18" spans="1:7" x14ac:dyDescent="0.2">
      <c r="A18" s="4">
        <v>2</v>
      </c>
      <c r="B18" s="3">
        <v>661</v>
      </c>
      <c r="C18" s="3">
        <v>25</v>
      </c>
      <c r="D18" s="5">
        <f>A18*B18*C18*10^(-3)</f>
        <v>33.049999999999997</v>
      </c>
      <c r="E18" s="6"/>
      <c r="F18" s="6"/>
      <c r="G18" s="6"/>
    </row>
    <row r="19" spans="1:7" x14ac:dyDescent="0.2">
      <c r="A19" s="3">
        <v>2.1</v>
      </c>
      <c r="B19" s="3">
        <v>640</v>
      </c>
      <c r="C19" s="3">
        <v>25</v>
      </c>
      <c r="D19" s="5">
        <f>A19*B19*C19*10^(-3)</f>
        <v>33.6</v>
      </c>
      <c r="E19" s="6"/>
      <c r="F19" s="6"/>
      <c r="G19" s="6"/>
    </row>
    <row r="20" spans="1:7" x14ac:dyDescent="0.2">
      <c r="A20" s="4">
        <v>2.2000000000000002</v>
      </c>
      <c r="B20" s="3">
        <v>621</v>
      </c>
      <c r="C20" s="3">
        <v>25</v>
      </c>
      <c r="D20" s="5">
        <f>A20*B20*C20*10^(-3)</f>
        <v>34.155000000000001</v>
      </c>
      <c r="E20" s="5">
        <v>660.84</v>
      </c>
      <c r="F20" s="5">
        <v>23.172000000000001</v>
      </c>
      <c r="G20" s="5">
        <f>A20*E20*F20*10^(-3)</f>
        <v>33.688565856000011</v>
      </c>
    </row>
    <row r="21" spans="1:7" x14ac:dyDescent="0.2">
      <c r="A21" s="3">
        <v>2.2999999999999998</v>
      </c>
      <c r="B21" s="3">
        <v>603</v>
      </c>
      <c r="C21" s="3">
        <v>25</v>
      </c>
      <c r="D21" s="5">
        <f>A21*B21*C21*10^(-3)</f>
        <v>34.672499999999999</v>
      </c>
      <c r="E21" s="5">
        <v>515.31299999999999</v>
      </c>
      <c r="F21" s="5">
        <v>29.44</v>
      </c>
      <c r="G21" s="5">
        <f>A21*E21*F21*10^(-3)</f>
        <v>34.892873856000001</v>
      </c>
    </row>
    <row r="22" spans="1:7" x14ac:dyDescent="0.2">
      <c r="A22" s="4">
        <v>2.4</v>
      </c>
      <c r="B22" s="3">
        <v>586</v>
      </c>
      <c r="C22" s="3">
        <v>25</v>
      </c>
      <c r="D22" s="5">
        <f>A22*B22*C22*10^(-3)</f>
        <v>35.160000000000004</v>
      </c>
      <c r="E22" s="5">
        <v>522.23199999999997</v>
      </c>
      <c r="F22" s="5">
        <v>29.119</v>
      </c>
      <c r="G22" s="5">
        <f>A22*E22*F22*10^(-3)</f>
        <v>36.496496659199991</v>
      </c>
    </row>
    <row r="23" spans="1:7" x14ac:dyDescent="0.2">
      <c r="A23" s="3">
        <v>2.5</v>
      </c>
      <c r="B23" s="3">
        <v>570</v>
      </c>
      <c r="C23" s="3">
        <v>25</v>
      </c>
      <c r="D23" s="5">
        <f>A23*B23*C23*10^(-3)</f>
        <v>35.625</v>
      </c>
      <c r="E23" s="5">
        <v>716.89400000000001</v>
      </c>
      <c r="F23" s="5">
        <v>21.311</v>
      </c>
      <c r="G23" s="5">
        <f>A23*E23*F23*10^(-3)</f>
        <v>38.194320085000001</v>
      </c>
    </row>
    <row r="24" spans="1:7" x14ac:dyDescent="0.2">
      <c r="A24" s="4">
        <v>2.6</v>
      </c>
      <c r="B24" s="3">
        <v>555</v>
      </c>
      <c r="C24" s="3">
        <v>25</v>
      </c>
      <c r="D24" s="5">
        <f>A24*B24*C24*10^(-3)</f>
        <v>36.075000000000003</v>
      </c>
      <c r="E24" s="5">
        <v>625.13199999999995</v>
      </c>
      <c r="F24" s="5">
        <v>24.31</v>
      </c>
      <c r="G24" s="5">
        <f>A24*E24*F24*10^(-3)</f>
        <v>39.512093192000002</v>
      </c>
    </row>
    <row r="25" spans="1:7" x14ac:dyDescent="0.2">
      <c r="A25" s="3">
        <v>2.7</v>
      </c>
      <c r="B25" s="3">
        <v>542</v>
      </c>
      <c r="C25" s="3">
        <v>25</v>
      </c>
      <c r="D25" s="5">
        <f>A25*B25*C25*10^(-3)</f>
        <v>36.585000000000001</v>
      </c>
      <c r="E25" s="5">
        <v>655.654</v>
      </c>
      <c r="F25" s="5">
        <v>23.148</v>
      </c>
      <c r="G25" s="5">
        <f>A25*E25*F25*10^(-3)</f>
        <v>40.9781127384</v>
      </c>
    </row>
    <row r="26" spans="1:7" x14ac:dyDescent="0.2">
      <c r="A26" s="4">
        <v>2.8</v>
      </c>
      <c r="B26" s="3">
        <v>530</v>
      </c>
      <c r="C26" s="3">
        <v>25</v>
      </c>
      <c r="D26" s="5">
        <f>A26*B26*C26*10^(-3)</f>
        <v>37.1</v>
      </c>
      <c r="E26" s="5">
        <v>691.92700000000002</v>
      </c>
      <c r="F26" s="5">
        <v>21.962</v>
      </c>
      <c r="G26" s="5">
        <f>A26*E26*F26*10^(-3)</f>
        <v>42.549082167199998</v>
      </c>
    </row>
    <row r="27" spans="1:7" x14ac:dyDescent="0.2">
      <c r="A27" s="3">
        <v>2.9</v>
      </c>
      <c r="B27" s="3">
        <v>519</v>
      </c>
      <c r="C27" s="3">
        <v>25</v>
      </c>
      <c r="D27" s="5">
        <f>A27*B27*C27*10^(-3)</f>
        <v>37.627499999999998</v>
      </c>
      <c r="E27" s="5">
        <v>704.428</v>
      </c>
      <c r="F27" s="5">
        <v>21.428999999999998</v>
      </c>
      <c r="G27" s="5">
        <f>A27*E27*F27*10^(-3)</f>
        <v>43.776044074799998</v>
      </c>
    </row>
    <row r="28" spans="1:7" x14ac:dyDescent="0.2">
      <c r="A28" s="4">
        <v>3</v>
      </c>
      <c r="B28" s="3">
        <v>508</v>
      </c>
      <c r="C28" s="3">
        <v>25</v>
      </c>
      <c r="D28" s="5">
        <f>A28*B28*C28*10^(-3)</f>
        <v>38.1</v>
      </c>
      <c r="E28" s="5">
        <v>509.678</v>
      </c>
      <c r="F28" s="5">
        <v>29.901</v>
      </c>
      <c r="G28" s="5">
        <f>A28*E28*F28*10^(-3)</f>
        <v>45.719645634000003</v>
      </c>
    </row>
    <row r="29" spans="1:7" x14ac:dyDescent="0.2">
      <c r="A29" s="3">
        <v>3.1</v>
      </c>
      <c r="B29" s="3">
        <v>497</v>
      </c>
      <c r="C29" s="3">
        <v>25</v>
      </c>
      <c r="D29" s="5">
        <f>A29*B29*C29*10^(-3)</f>
        <v>38.517499999999998</v>
      </c>
      <c r="E29" s="5">
        <v>562.70299999999997</v>
      </c>
      <c r="F29" s="5">
        <v>27.056000000000001</v>
      </c>
      <c r="G29" s="5">
        <f>A29*E29*F29*10^(-3)</f>
        <v>47.195926340800007</v>
      </c>
    </row>
    <row r="30" spans="1:7" x14ac:dyDescent="0.2">
      <c r="A30" s="4">
        <v>3.2</v>
      </c>
      <c r="B30" s="3">
        <v>485</v>
      </c>
      <c r="C30" s="3">
        <v>25</v>
      </c>
      <c r="D30" s="5">
        <f>A30*B30*C30*10^(-3)</f>
        <v>38.800000000000004</v>
      </c>
      <c r="E30" s="5">
        <v>581.62400000000002</v>
      </c>
      <c r="F30" s="5">
        <v>26.376999999999999</v>
      </c>
      <c r="G30" s="5">
        <f>A30*E30*F30*10^(-3)</f>
        <v>49.092787993600005</v>
      </c>
    </row>
    <row r="31" spans="1:7" x14ac:dyDescent="0.2">
      <c r="A31" s="3">
        <v>3.3</v>
      </c>
      <c r="B31" s="3">
        <v>478</v>
      </c>
      <c r="C31" s="3">
        <v>25</v>
      </c>
      <c r="D31" s="5">
        <f>A31*B31*C31*10^(-3)</f>
        <v>39.435000000000002</v>
      </c>
      <c r="E31" s="5">
        <v>634.31100000000004</v>
      </c>
      <c r="F31" s="5">
        <v>24.321999999999999</v>
      </c>
      <c r="G31" s="5">
        <f>A31*E31*F31*10^(-3)</f>
        <v>50.911450068599997</v>
      </c>
    </row>
    <row r="32" spans="1:7" x14ac:dyDescent="0.2">
      <c r="A32" s="3"/>
      <c r="B32" s="3"/>
      <c r="C32" s="3"/>
      <c r="D32" s="3"/>
      <c r="E32" s="3"/>
      <c r="F32" s="3"/>
      <c r="G32" s="3"/>
    </row>
    <row r="33" spans="1:18" x14ac:dyDescent="0.2">
      <c r="A33" s="3"/>
      <c r="B33" s="3"/>
      <c r="C33" s="3"/>
      <c r="D33" s="3"/>
      <c r="E33" s="3"/>
      <c r="F33" s="3"/>
      <c r="G33" s="3"/>
      <c r="J33" t="s">
        <v>18</v>
      </c>
    </row>
    <row r="34" spans="1:18" x14ac:dyDescent="0.2">
      <c r="J34" t="s">
        <v>19</v>
      </c>
    </row>
    <row r="42" spans="1:18" x14ac:dyDescent="0.2">
      <c r="A42" t="s">
        <v>43</v>
      </c>
    </row>
    <row r="44" spans="1:18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</row>
    <row r="47" spans="1:18" x14ac:dyDescent="0.2">
      <c r="A47" s="15" t="s">
        <v>1</v>
      </c>
      <c r="B47" s="3" t="s">
        <v>6</v>
      </c>
      <c r="C47" s="3"/>
      <c r="D47" s="3"/>
      <c r="E47" s="3" t="s">
        <v>7</v>
      </c>
      <c r="F47" s="3"/>
      <c r="G47" s="3"/>
    </row>
    <row r="48" spans="1:18" x14ac:dyDescent="0.2">
      <c r="A48" t="s">
        <v>0</v>
      </c>
      <c r="B48" t="s">
        <v>3</v>
      </c>
      <c r="C48" t="s">
        <v>5</v>
      </c>
      <c r="D48" t="s">
        <v>4</v>
      </c>
      <c r="E48" t="s">
        <v>3</v>
      </c>
      <c r="F48" t="s">
        <v>5</v>
      </c>
      <c r="G48" t="s">
        <v>4</v>
      </c>
      <c r="H48" t="s">
        <v>8</v>
      </c>
    </row>
    <row r="49" spans="1:8" x14ac:dyDescent="0.2">
      <c r="A49" s="4">
        <v>2.2000000000000002</v>
      </c>
      <c r="B49" s="5">
        <v>11.273999999999999</v>
      </c>
      <c r="C49" s="5">
        <v>487.46499999999997</v>
      </c>
      <c r="D49" s="5">
        <f>A49*B49*C49*10^(-3)</f>
        <v>12.090496902000002</v>
      </c>
      <c r="E49" s="5">
        <v>517.68499999999995</v>
      </c>
      <c r="F49" s="5">
        <v>13.273</v>
      </c>
      <c r="G49" s="5">
        <f>A49*E49*F49*10^(-3)</f>
        <v>15.116712610999999</v>
      </c>
      <c r="H49" s="5">
        <f>D49+G49</f>
        <v>27.207209513000002</v>
      </c>
    </row>
    <row r="50" spans="1:8" x14ac:dyDescent="0.2">
      <c r="A50" s="3">
        <v>2.2999999999999998</v>
      </c>
      <c r="B50" s="5">
        <v>18.239999999999998</v>
      </c>
      <c r="C50" s="5">
        <v>394.51400000000001</v>
      </c>
      <c r="D50" s="5">
        <f>A50*B50*C50*10^(-3)</f>
        <v>16.550651327999997</v>
      </c>
      <c r="E50" s="5">
        <v>560.14099999999996</v>
      </c>
      <c r="F50" s="5">
        <v>13.013999999999999</v>
      </c>
      <c r="G50" s="5">
        <f>A50*E50*F50*10^(-3)</f>
        <v>16.766252440199995</v>
      </c>
      <c r="H50" s="5">
        <f t="shared" ref="H50:H60" si="0">D50+G50</f>
        <v>33.316903768199992</v>
      </c>
    </row>
    <row r="51" spans="1:8" x14ac:dyDescent="0.2">
      <c r="A51" s="4">
        <v>2.4</v>
      </c>
      <c r="B51" s="5">
        <v>25.891999999999999</v>
      </c>
      <c r="C51" s="5">
        <v>354.12599999999998</v>
      </c>
      <c r="D51" s="5">
        <f>A51*B51*C51*10^(-3)</f>
        <v>22.0056729408</v>
      </c>
      <c r="E51" s="5">
        <v>363.00200000000001</v>
      </c>
      <c r="F51" s="5">
        <v>12.481999999999999</v>
      </c>
      <c r="G51" s="5">
        <f>A51*E51*F51*10^(-3)</f>
        <v>10.874378313599999</v>
      </c>
      <c r="H51" s="5">
        <f t="shared" si="0"/>
        <v>32.880051254400001</v>
      </c>
    </row>
    <row r="52" spans="1:8" x14ac:dyDescent="0.2">
      <c r="A52" s="3">
        <v>2.5</v>
      </c>
      <c r="B52" s="5">
        <v>18.414000000000001</v>
      </c>
      <c r="C52" s="5">
        <v>494.44600000000003</v>
      </c>
      <c r="D52" s="5">
        <f>A52*B52*C52*10^(-3)</f>
        <v>22.761821610000002</v>
      </c>
      <c r="E52" s="5">
        <v>387.93900000000002</v>
      </c>
      <c r="F52" s="5">
        <v>13.148</v>
      </c>
      <c r="G52" s="5">
        <f>A52*E52*F52*10^(-3)</f>
        <v>12.751554930000001</v>
      </c>
      <c r="H52" s="5">
        <f t="shared" si="0"/>
        <v>35.513376540000003</v>
      </c>
    </row>
    <row r="53" spans="1:8" x14ac:dyDescent="0.2">
      <c r="A53" s="4">
        <v>2.6</v>
      </c>
      <c r="B53" s="5">
        <v>28.728000000000002</v>
      </c>
      <c r="C53" s="5">
        <v>373.83499999999998</v>
      </c>
      <c r="D53" s="5">
        <f>A53*B53*C53*10^(-3)</f>
        <v>27.922782888</v>
      </c>
      <c r="E53" s="5">
        <v>303.11900000000003</v>
      </c>
      <c r="F53" s="5">
        <v>11.961</v>
      </c>
      <c r="G53" s="5">
        <f>A53*E53*F53*10^(-3)</f>
        <v>9.4265765334000005</v>
      </c>
      <c r="H53" s="5">
        <f t="shared" si="0"/>
        <v>37.349359421400003</v>
      </c>
    </row>
    <row r="54" spans="1:8" x14ac:dyDescent="0.2">
      <c r="A54" s="3">
        <v>2.7</v>
      </c>
      <c r="B54" s="5">
        <v>23.567</v>
      </c>
      <c r="C54" s="5">
        <v>447.47899999999998</v>
      </c>
      <c r="D54" s="5">
        <f>A54*B54*C54*10^(-3)</f>
        <v>28.473491501100003</v>
      </c>
      <c r="E54" s="5">
        <v>201.351</v>
      </c>
      <c r="F54" s="5">
        <v>12.084</v>
      </c>
      <c r="G54" s="5">
        <f>A54*E54*F54*10^(-3)</f>
        <v>6.5694388068</v>
      </c>
      <c r="H54" s="5">
        <f t="shared" si="0"/>
        <v>35.042930307900001</v>
      </c>
    </row>
    <row r="55" spans="1:8" x14ac:dyDescent="0.2">
      <c r="A55" s="4">
        <v>2.8</v>
      </c>
      <c r="B55" s="5">
        <v>34.502000000000002</v>
      </c>
      <c r="C55" s="5">
        <v>309.98099999999999</v>
      </c>
      <c r="D55" s="5">
        <f>A55*B55*C55*10^(-3)</f>
        <v>29.9459004936</v>
      </c>
      <c r="E55" s="5">
        <v>118.563</v>
      </c>
      <c r="F55" s="5">
        <v>13.012</v>
      </c>
      <c r="G55" s="5">
        <f>A55*E55*F55*10^(-3)</f>
        <v>4.3196769167999998</v>
      </c>
      <c r="H55" s="5">
        <f t="shared" si="0"/>
        <v>34.265577410399999</v>
      </c>
    </row>
    <row r="56" spans="1:8" x14ac:dyDescent="0.2">
      <c r="A56" s="3">
        <v>2.9</v>
      </c>
      <c r="B56" s="5">
        <v>31.977</v>
      </c>
      <c r="C56" s="5">
        <v>327.38600000000002</v>
      </c>
      <c r="D56" s="5">
        <f>A56*B56*C56*10^(-3)</f>
        <v>30.359584153800004</v>
      </c>
      <c r="E56" s="5">
        <v>84.033000000000001</v>
      </c>
      <c r="F56" s="5">
        <v>12.348000000000001</v>
      </c>
      <c r="G56" s="5">
        <f>A56*E56*F56*10^(-3)</f>
        <v>3.0091545036000005</v>
      </c>
      <c r="H56" s="5">
        <f t="shared" si="0"/>
        <v>33.368738657400002</v>
      </c>
    </row>
    <row r="57" spans="1:8" x14ac:dyDescent="0.2">
      <c r="A57" s="10">
        <v>3</v>
      </c>
      <c r="B57" s="11">
        <v>25.911000000000001</v>
      </c>
      <c r="C57" s="11">
        <v>480.15499999999997</v>
      </c>
      <c r="D57" s="11">
        <f>A57*B57*C57*10^(-3)</f>
        <v>37.323888614999994</v>
      </c>
      <c r="E57" s="11">
        <v>55.136000000000003</v>
      </c>
      <c r="F57" s="11">
        <v>11.965</v>
      </c>
      <c r="G57" s="11">
        <f>A57*E57*F57*10^(-3)</f>
        <v>1.9791067200000003</v>
      </c>
      <c r="H57" s="11">
        <f t="shared" si="0"/>
        <v>39.302995334999991</v>
      </c>
    </row>
    <row r="58" spans="1:8" x14ac:dyDescent="0.2">
      <c r="A58" s="3">
        <v>3.1</v>
      </c>
      <c r="B58" s="5">
        <v>27.148</v>
      </c>
      <c r="C58" s="5">
        <v>484.43799999999999</v>
      </c>
      <c r="D58" s="5">
        <f>A58*B58*C58*10^(-3)</f>
        <v>40.769720754399998</v>
      </c>
      <c r="E58" s="5">
        <v>66.771000000000001</v>
      </c>
      <c r="F58" s="5">
        <v>11.711</v>
      </c>
      <c r="G58" s="5">
        <f>A58*E58*F58*10^(-3)</f>
        <v>2.4240610611000002</v>
      </c>
      <c r="H58" s="5">
        <f t="shared" si="0"/>
        <v>43.193781815499996</v>
      </c>
    </row>
    <row r="59" spans="1:8" x14ac:dyDescent="0.2">
      <c r="A59" s="4">
        <v>3.2</v>
      </c>
      <c r="B59" s="5">
        <v>30.186</v>
      </c>
      <c r="C59" s="5">
        <v>469.90899999999999</v>
      </c>
      <c r="D59" s="5">
        <f>A59*B59*C59*10^(-3)</f>
        <v>45.390953836800001</v>
      </c>
      <c r="E59" s="5">
        <v>41.637</v>
      </c>
      <c r="F59" s="5">
        <v>12.204000000000001</v>
      </c>
      <c r="G59" s="5">
        <f>A59*E59*F59*10^(-3)</f>
        <v>1.6260414336000004</v>
      </c>
      <c r="H59" s="5">
        <f t="shared" si="0"/>
        <v>47.016995270400002</v>
      </c>
    </row>
    <row r="60" spans="1:8" x14ac:dyDescent="0.2">
      <c r="A60" s="3">
        <v>3.3</v>
      </c>
      <c r="B60" s="5">
        <v>43.177999999999997</v>
      </c>
      <c r="C60" s="5">
        <v>463.87599999999998</v>
      </c>
      <c r="D60" s="5">
        <f>A60*B60*C60*10^(-3)</f>
        <v>66.096485162399986</v>
      </c>
      <c r="E60" s="5">
        <v>34.655999999999999</v>
      </c>
      <c r="F60" s="5">
        <v>11.82</v>
      </c>
      <c r="G60" s="5">
        <f>A60*E60*F60*10^(-3)</f>
        <v>1.3517919359999999</v>
      </c>
      <c r="H60" s="5">
        <f t="shared" si="0"/>
        <v>67.448277098399984</v>
      </c>
    </row>
    <row r="64" spans="1:8" x14ac:dyDescent="0.2">
      <c r="A64" t="s">
        <v>42</v>
      </c>
    </row>
    <row r="67" spans="1:10" x14ac:dyDescent="0.2">
      <c r="J67" t="s">
        <v>20</v>
      </c>
    </row>
    <row r="68" spans="1:10" x14ac:dyDescent="0.2">
      <c r="J68" t="s">
        <v>21</v>
      </c>
    </row>
    <row r="73" spans="1:10" x14ac:dyDescent="0.2">
      <c r="A73" t="s">
        <v>40</v>
      </c>
    </row>
    <row r="83" spans="1:9" x14ac:dyDescent="0.2">
      <c r="A83" t="s">
        <v>41</v>
      </c>
    </row>
    <row r="86" spans="1:9" x14ac:dyDescent="0.2">
      <c r="A86" t="s">
        <v>32</v>
      </c>
    </row>
    <row r="87" spans="1:9" x14ac:dyDescent="0.2">
      <c r="A87" t="s">
        <v>33</v>
      </c>
    </row>
    <row r="88" spans="1:9" x14ac:dyDescent="0.2">
      <c r="A88" t="s">
        <v>34</v>
      </c>
    </row>
    <row r="89" spans="1:9" x14ac:dyDescent="0.2">
      <c r="A89" t="s">
        <v>35</v>
      </c>
    </row>
    <row r="94" spans="1:9" x14ac:dyDescent="0.2">
      <c r="H94" s="1" t="s">
        <v>36</v>
      </c>
    </row>
    <row r="95" spans="1:9" x14ac:dyDescent="0.2">
      <c r="H95" s="13" t="s">
        <v>12</v>
      </c>
      <c r="I95" s="13">
        <v>1.8</v>
      </c>
    </row>
    <row r="96" spans="1:9" x14ac:dyDescent="0.2">
      <c r="H96" s="13" t="s">
        <v>13</v>
      </c>
      <c r="I96" s="13">
        <v>713</v>
      </c>
    </row>
    <row r="97" spans="8:9" x14ac:dyDescent="0.2">
      <c r="H97" s="13" t="s">
        <v>15</v>
      </c>
      <c r="I97" s="13">
        <v>25</v>
      </c>
    </row>
    <row r="98" spans="8:9" x14ac:dyDescent="0.2">
      <c r="H98" s="13" t="s">
        <v>14</v>
      </c>
      <c r="I98" s="13">
        <v>32.1</v>
      </c>
    </row>
    <row r="99" spans="8:9" x14ac:dyDescent="0.2">
      <c r="H99" s="12" t="s">
        <v>16</v>
      </c>
      <c r="I99" s="12">
        <v>39.9</v>
      </c>
    </row>
    <row r="102" spans="8:9" x14ac:dyDescent="0.2">
      <c r="H102" t="s">
        <v>17</v>
      </c>
    </row>
    <row r="103" spans="8:9" x14ac:dyDescent="0.2">
      <c r="H103">
        <f>I98+I99</f>
        <v>72</v>
      </c>
    </row>
    <row r="105" spans="8:9" x14ac:dyDescent="0.2">
      <c r="H105" t="s">
        <v>22</v>
      </c>
    </row>
    <row r="106" spans="8:9" x14ac:dyDescent="0.2">
      <c r="H106">
        <f>I99+I98+I98</f>
        <v>104.1</v>
      </c>
    </row>
  </sheetData>
  <pageMargins left="0" right="0" top="0" bottom="0" header="0" footer="0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Office-bruker</cp:lastModifiedBy>
  <dcterms:created xsi:type="dcterms:W3CDTF">2018-03-06T09:32:14Z</dcterms:created>
  <dcterms:modified xsi:type="dcterms:W3CDTF">2018-03-14T13:58:57Z</dcterms:modified>
</cp:coreProperties>
</file>