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700" xr2:uid="{97B5FFA9-F6BA-564E-A7BC-F3A0BBF1BEE3}"/>
  </bookViews>
  <sheets>
    <sheet name="Ark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" i="1" l="1"/>
  <c r="A102" i="1"/>
  <c r="D16" i="1"/>
  <c r="G51" i="1"/>
  <c r="G52" i="1"/>
  <c r="G53" i="1"/>
  <c r="G54" i="1"/>
  <c r="G55" i="1"/>
  <c r="G56" i="1"/>
  <c r="G57" i="1"/>
  <c r="G58" i="1"/>
  <c r="G59" i="1"/>
  <c r="G60" i="1"/>
  <c r="G61" i="1"/>
  <c r="G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50" i="1"/>
  <c r="H50" i="1"/>
  <c r="G21" i="1"/>
  <c r="G22" i="1"/>
  <c r="G23" i="1"/>
  <c r="G24" i="1"/>
  <c r="G25" i="1"/>
  <c r="G26" i="1"/>
  <c r="G27" i="1"/>
  <c r="G28" i="1"/>
  <c r="G29" i="1"/>
  <c r="G30" i="1"/>
  <c r="G31" i="1"/>
  <c r="G2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<sst xmlns="http://schemas.openxmlformats.org/spreadsheetml/2006/main" count="52" uniqueCount="42">
  <si>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</si>
  <si>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</si>
  <si>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</si>
  <si>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</si>
  <si>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</si>
  <si>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</si>
  <si>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</si>
  <si>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</si>
  <si>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</si>
  <si>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</si>
  <si>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</si>
  <si>
    <t>TEST BENCH</t>
  </si>
  <si>
    <t>Vopt</t>
  </si>
  <si>
    <t>Average current</t>
  </si>
  <si>
    <t>Energy in μJ</t>
  </si>
  <si>
    <t>time in ms</t>
  </si>
  <si>
    <t>Startup at 3 v in μJ</t>
  </si>
  <si>
    <t>Total energy consumption startup + single BLE packet in μJ</t>
  </si>
  <si>
    <t>Not much deviation in the theoretical measurements and the actual. Considering this it is safe to rely on the theoretical</t>
  </si>
  <si>
    <t>measurements</t>
  </si>
  <si>
    <t>Total energy consuption startup + 2 BLE packets in μJ</t>
  </si>
  <si>
    <t>Softdevice: s132 2.0.0</t>
  </si>
  <si>
    <t>32MHz crystal (HFXO)</t>
  </si>
  <si>
    <t>Sleep clock accuracy master and slave: 20 ppm</t>
  </si>
  <si>
    <t>DCDC enabled</t>
  </si>
  <si>
    <t>TEST SETTINGS</t>
  </si>
  <si>
    <t>nRF52832QFAAB0</t>
  </si>
  <si>
    <t>PPK</t>
  </si>
  <si>
    <t>Software PPK</t>
  </si>
  <si>
    <t>NRF52 DK</t>
  </si>
  <si>
    <t xml:space="preserve"> - Considering the measurements it is safe to assume that Vopt is 1,8V.</t>
  </si>
  <si>
    <t xml:space="preserve"> - The actual measurements is missing values under 2,2 V, that is because with the test gear provided we were unable to measure correctly under certain values.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</si>
  <si>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</si>
  <si>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</si>
  <si>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</si>
  <si>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20ms adv interval</t>
  </si>
  <si>
    <t>21 bytes</t>
  </si>
  <si>
    <t>0dbm</t>
  </si>
  <si>
    <t>Startup L.O to first BLE event</t>
  </si>
  <si>
    <t>turbulence after first BLE event</t>
  </si>
  <si>
    <t>The startup energy cost is based on time before first BLE event and the turbulence after the event</t>
  </si>
  <si>
    <t>Generated values from the online power profiler, the figure shows power consumption at Vopt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</si>
</sst>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11171A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1" applyNumberFormat="1" applyFont="1" applyFill="1"/>
    <xf numFmtId="164" fontId="0" fillId="3" borderId="0" xfId="0" applyNumberFormat="1" applyFill="1"/>
    <xf numFmtId="0" fontId="0" fillId="3" borderId="0" xfId="0" applyFill="1"/>
    <xf numFmtId="0" fontId="0" fillId="2" borderId="0" xfId="0" applyFill="1"/>
    <xf numFmtId="0" fontId="4" fillId="0" borderId="0" xfId="0" applyFont="1"/>
    <xf numFmtId="0" fontId="1" fillId="0" borderId="0" xfId="0" applyNumberFormat="1" applyFont="1"/>
    <xf numFmtId="0" fontId="0" fillId="4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12828</xdr:colOff>
      <xdr:row>65</xdr:row>
      <xdr:rowOff>115455</xdr:rowOff>
    </xdr:from>
    <xdr:to>
      <xdr:col>6</xdr:col>
      <xdr:colOff>552642</xdr:colOff>
      <xdr:row>72</xdr:row>
      <xdr:rowOff>87672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7F1BC79-5E4E-214C-B27D-568FCB25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" y="13456869"/>
          <a:ext cx="10058400" cy="14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6</xdr:col>
      <xdr:colOff>539814</xdr:colOff>
      <xdr:row>81</xdr:row>
      <xdr:rowOff>173553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87F5EAF1-B66B-E747-AA1B-A3C87FD0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93939"/>
          <a:ext cx="10058400" cy="1405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12828</xdr:rowOff>
    </xdr:from>
    <xdr:to>
      <xdr:col>6</xdr:col>
      <xdr:colOff>539814</xdr:colOff>
      <xdr:row>38</xdr:row>
      <xdr:rowOff>175679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7B7965-46F6-8D4C-B839-51BE38E4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6161"/>
          <a:ext cx="10058400" cy="1394367"/>
        </a:xfrm>
        <a:prstGeom prst="rect">
          <a:avLst/>
        </a:prstGeom>
      </xdr:spPr>
    </xdr:pic>
    <xdr:clientData/>
  </xdr:twoCellAnchor>
  <xdr:twoCellAnchor editAs="oneCell">
    <xdr:from>
      <xdr:col>9</xdr:col>
      <xdr:colOff>76971</xdr:colOff>
      <xdr:row>13</xdr:row>
      <xdr:rowOff>25658</xdr:rowOff>
    </xdr:from>
    <xdr:to>
      <xdr:col>15</xdr:col>
      <xdr:colOff>436162</xdr:colOff>
      <xdr:row>39</xdr:row>
      <xdr:rowOff>161506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FC23244B-44B2-8F4E-B4FA-7956729D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6769" y="2950506"/>
          <a:ext cx="5477676" cy="5472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J105"/>
  <sheetViews>
    <sheetView tabSelected="1" zoomScale="99" zoomScaleNormal="99" workbookViewId="0">
      <selection activeCell="J46" sqref="J46"/>
    </sheetView>
  </sheetViews>
  <sheetFormatPr baseColWidth="10" defaultRowHeight="16" x14ac:dyDescent="0.2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7" customWidth="1"/>
    <col min="10" max="10" width="13.33203125" customWidth="1"/>
  </cols>
  <sheetData>
    <row r="1" spans="1:7" ht="18" x14ac:dyDescent="0.2">
      <c r="A1" s="17" t="s">
        <v>25</v>
      </c>
      <c r="E1" s="17" t="s">
        <v>11</v>
      </c>
    </row>
    <row r="2" spans="1:7" ht="18" x14ac:dyDescent="0.2">
      <c r="A2" s="2"/>
      <c r="B2" s="2"/>
      <c r="C2" s="2"/>
      <c r="D2" s="2"/>
      <c r="E2" s="19"/>
      <c r="F2" s="2"/>
      <c r="G2" s="2"/>
    </row>
    <row r="3" spans="1:7" ht="18" x14ac:dyDescent="0.2">
      <c r="A3" s="14" t="s">
        <v>26</v>
      </c>
      <c r="E3" s="18" t="s">
        <v>27</v>
      </c>
    </row>
    <row r="4" spans="1:7" ht="18" x14ac:dyDescent="0.2">
      <c r="A4" s="14" t="s">
        <v>21</v>
      </c>
      <c r="E4" s="18" t="s">
        <v>28</v>
      </c>
    </row>
    <row r="5" spans="1:7" ht="18" x14ac:dyDescent="0.2">
      <c r="A5" s="14" t="s">
        <v>22</v>
      </c>
      <c r="E5" s="18" t="s">
        <v>29</v>
      </c>
    </row>
    <row r="6" spans="1:7" ht="18" x14ac:dyDescent="0.2">
      <c r="A6" s="14" t="s">
        <v>23</v>
      </c>
      <c r="E6" s="18"/>
    </row>
    <row r="7" spans="1:7" ht="18" x14ac:dyDescent="0.2">
      <c r="A7" s="14" t="s">
        <v>24</v>
      </c>
      <c r="E7" s="18"/>
    </row>
    <row r="8" spans="1:7" ht="18" x14ac:dyDescent="0.2">
      <c r="A8" s="14" t="s">
        <v>35</v>
      </c>
      <c r="E8" s="18"/>
    </row>
    <row r="9" spans="1:7" ht="18" x14ac:dyDescent="0.2">
      <c r="A9" s="14" t="s">
        <v>36</v>
      </c>
      <c r="E9" s="18"/>
    </row>
    <row r="10" spans="1:7" ht="18" x14ac:dyDescent="0.2">
      <c r="A10" s="14" t="s">
        <v>37</v>
      </c>
      <c r="E10" s="18"/>
    </row>
    <row r="14" spans="1:7" x14ac:dyDescent="0.2">
      <c r="A14" s="1" t="s">
        <v>2</v>
      </c>
      <c r="B14" t="s">
        <v>9</v>
      </c>
      <c r="E14" t="s">
        <v>10</v>
      </c>
    </row>
    <row r="15" spans="1:7" x14ac:dyDescent="0.2">
      <c r="A15" t="s">
        <v>0</v>
      </c>
      <c r="B15" t="s">
        <v>3</v>
      </c>
      <c r="C15" t="s">
        <v>5</v>
      </c>
      <c r="D15" t="s">
        <v>4</v>
      </c>
      <c r="E15" t="s">
        <v>3</v>
      </c>
      <c r="F15" t="s">
        <v>5</v>
      </c>
      <c r="G15" t="s">
        <v>4</v>
      </c>
    </row>
    <row r="16" spans="1:7" x14ac:dyDescent="0.2">
      <c r="A16" s="7">
        <v>1.8</v>
      </c>
      <c r="B16" s="8">
        <v>713</v>
      </c>
      <c r="C16" s="8">
        <v>25</v>
      </c>
      <c r="D16" s="9">
        <f t="shared" ref="D16:D31" si="0">A16*B16*C16*10^(-3)</f>
        <v>32.085000000000001</v>
      </c>
      <c r="E16" s="6"/>
      <c r="F16" s="6"/>
      <c r="G16" s="6"/>
    </row>
    <row r="17" spans="1:7" x14ac:dyDescent="0.2">
      <c r="A17" s="3">
        <v>1.9</v>
      </c>
      <c r="B17" s="3">
        <v>684</v>
      </c>
      <c r="C17" s="3">
        <v>25</v>
      </c>
      <c r="D17" s="5">
        <f t="shared" si="0"/>
        <v>32.489999999999995</v>
      </c>
      <c r="E17" s="6"/>
      <c r="F17" s="6"/>
      <c r="G17" s="6"/>
    </row>
    <row r="18" spans="1:7" x14ac:dyDescent="0.2">
      <c r="A18" s="4">
        <v>2</v>
      </c>
      <c r="B18" s="3">
        <v>661</v>
      </c>
      <c r="C18" s="3">
        <v>25</v>
      </c>
      <c r="D18" s="5">
        <f t="shared" si="0"/>
        <v>33.049999999999997</v>
      </c>
      <c r="E18" s="6"/>
      <c r="F18" s="6"/>
      <c r="G18" s="6"/>
    </row>
    <row r="19" spans="1:7" x14ac:dyDescent="0.2">
      <c r="A19" s="3">
        <v>2.1</v>
      </c>
      <c r="B19" s="3">
        <v>640</v>
      </c>
      <c r="C19" s="3">
        <v>25</v>
      </c>
      <c r="D19" s="5">
        <f t="shared" si="0"/>
        <v>33.6</v>
      </c>
      <c r="E19" s="6"/>
      <c r="F19" s="6"/>
      <c r="G19" s="6"/>
    </row>
    <row r="20" spans="1:7" x14ac:dyDescent="0.2">
      <c r="A20" s="4">
        <v>2.2000000000000002</v>
      </c>
      <c r="B20" s="3">
        <v>621</v>
      </c>
      <c r="C20" s="3">
        <v>25</v>
      </c>
      <c r="D20" s="5">
        <f t="shared" si="0"/>
        <v>34.155000000000001</v>
      </c>
      <c r="E20" s="5">
        <v>660.84</v>
      </c>
      <c r="F20" s="5">
        <v>23.172000000000001</v>
      </c>
      <c r="G20" s="5">
        <f t="shared" ref="G20:G31" si="1">A20*E20*F20*10^(-3)</f>
        <v>33.688565856000011</v>
      </c>
    </row>
    <row r="21" spans="1:7" x14ac:dyDescent="0.2">
      <c r="A21" s="3">
        <v>2.2999999999999998</v>
      </c>
      <c r="B21" s="3">
        <v>603</v>
      </c>
      <c r="C21" s="3">
        <v>25</v>
      </c>
      <c r="D21" s="5">
        <f t="shared" si="0"/>
        <v>34.672499999999999</v>
      </c>
      <c r="E21" s="5">
        <v>515.31299999999999</v>
      </c>
      <c r="F21" s="5">
        <v>29.44</v>
      </c>
      <c r="G21" s="5">
        <f t="shared" si="1"/>
        <v>34.892873856000001</v>
      </c>
    </row>
    <row r="22" spans="1:7" x14ac:dyDescent="0.2">
      <c r="A22" s="4">
        <v>2.4</v>
      </c>
      <c r="B22" s="3">
        <v>586</v>
      </c>
      <c r="C22" s="3">
        <v>25</v>
      </c>
      <c r="D22" s="5">
        <f t="shared" si="0"/>
        <v>35.160000000000004</v>
      </c>
      <c r="E22" s="5">
        <v>522.23199999999997</v>
      </c>
      <c r="F22" s="5">
        <v>29.119</v>
      </c>
      <c r="G22" s="5">
        <f t="shared" si="1"/>
        <v>36.496496659199991</v>
      </c>
    </row>
    <row r="23" spans="1:7" x14ac:dyDescent="0.2">
      <c r="A23" s="3">
        <v>2.5</v>
      </c>
      <c r="B23" s="3">
        <v>570</v>
      </c>
      <c r="C23" s="3">
        <v>25</v>
      </c>
      <c r="D23" s="5">
        <f t="shared" si="0"/>
        <v>35.625</v>
      </c>
      <c r="E23" s="5">
        <v>716.89400000000001</v>
      </c>
      <c r="F23" s="5">
        <v>21.311</v>
      </c>
      <c r="G23" s="5">
        <f t="shared" si="1"/>
        <v>38.194320085000001</v>
      </c>
    </row>
    <row r="24" spans="1:7" x14ac:dyDescent="0.2">
      <c r="A24" s="4">
        <v>2.6</v>
      </c>
      <c r="B24" s="3">
        <v>555</v>
      </c>
      <c r="C24" s="3">
        <v>25</v>
      </c>
      <c r="D24" s="5">
        <f t="shared" si="0"/>
        <v>36.075000000000003</v>
      </c>
      <c r="E24" s="5">
        <v>625.13199999999995</v>
      </c>
      <c r="F24" s="5">
        <v>24.31</v>
      </c>
      <c r="G24" s="5">
        <f t="shared" si="1"/>
        <v>39.512093192000002</v>
      </c>
    </row>
    <row r="25" spans="1:7" x14ac:dyDescent="0.2">
      <c r="A25" s="3">
        <v>2.7</v>
      </c>
      <c r="B25" s="3">
        <v>542</v>
      </c>
      <c r="C25" s="3">
        <v>25</v>
      </c>
      <c r="D25" s="5">
        <f t="shared" si="0"/>
        <v>36.585000000000001</v>
      </c>
      <c r="E25" s="5">
        <v>655.654</v>
      </c>
      <c r="F25" s="5">
        <v>23.148</v>
      </c>
      <c r="G25" s="5">
        <f t="shared" si="1"/>
        <v>40.9781127384</v>
      </c>
    </row>
    <row r="26" spans="1:7" x14ac:dyDescent="0.2">
      <c r="A26" s="4">
        <v>2.8</v>
      </c>
      <c r="B26" s="3">
        <v>530</v>
      </c>
      <c r="C26" s="3">
        <v>25</v>
      </c>
      <c r="D26" s="5">
        <f t="shared" si="0"/>
        <v>37.1</v>
      </c>
      <c r="E26" s="5">
        <v>691.92700000000002</v>
      </c>
      <c r="F26" s="5">
        <v>21.962</v>
      </c>
      <c r="G26" s="5">
        <f t="shared" si="1"/>
        <v>42.549082167199998</v>
      </c>
    </row>
    <row r="27" spans="1:7" x14ac:dyDescent="0.2">
      <c r="A27" s="3">
        <v>2.9</v>
      </c>
      <c r="B27" s="3">
        <v>519</v>
      </c>
      <c r="C27" s="3">
        <v>25</v>
      </c>
      <c r="D27" s="5">
        <f t="shared" si="0"/>
        <v>37.627499999999998</v>
      </c>
      <c r="E27" s="5">
        <v>704.428</v>
      </c>
      <c r="F27" s="5">
        <v>21.428999999999998</v>
      </c>
      <c r="G27" s="5">
        <f t="shared" si="1"/>
        <v>43.776044074799998</v>
      </c>
    </row>
    <row r="28" spans="1:7" x14ac:dyDescent="0.2">
      <c r="A28" s="4">
        <v>3</v>
      </c>
      <c r="B28" s="3">
        <v>508</v>
      </c>
      <c r="C28" s="3">
        <v>25</v>
      </c>
      <c r="D28" s="5">
        <f t="shared" si="0"/>
        <v>38.1</v>
      </c>
      <c r="E28" s="5">
        <v>509.678</v>
      </c>
      <c r="F28" s="5">
        <v>29.901</v>
      </c>
      <c r="G28" s="5">
        <f t="shared" si="1"/>
        <v>45.719645634000003</v>
      </c>
    </row>
    <row r="29" spans="1:7" x14ac:dyDescent="0.2">
      <c r="A29" s="3">
        <v>3.1</v>
      </c>
      <c r="B29" s="3">
        <v>497</v>
      </c>
      <c r="C29" s="3">
        <v>25</v>
      </c>
      <c r="D29" s="5">
        <f t="shared" si="0"/>
        <v>38.517499999999998</v>
      </c>
      <c r="E29" s="5">
        <v>562.70299999999997</v>
      </c>
      <c r="F29" s="5">
        <v>27.056000000000001</v>
      </c>
      <c r="G29" s="5">
        <f t="shared" si="1"/>
        <v>47.195926340800007</v>
      </c>
    </row>
    <row r="30" spans="1:7" x14ac:dyDescent="0.2">
      <c r="A30" s="4">
        <v>3.2</v>
      </c>
      <c r="B30" s="3">
        <v>485</v>
      </c>
      <c r="C30" s="3">
        <v>25</v>
      </c>
      <c r="D30" s="5">
        <f t="shared" si="0"/>
        <v>38.800000000000004</v>
      </c>
      <c r="E30" s="5">
        <v>581.62400000000002</v>
      </c>
      <c r="F30" s="5">
        <v>26.376999999999999</v>
      </c>
      <c r="G30" s="5">
        <f t="shared" si="1"/>
        <v>49.092787993600005</v>
      </c>
    </row>
    <row r="31" spans="1:7" x14ac:dyDescent="0.2">
      <c r="A31" s="3">
        <v>3.3</v>
      </c>
      <c r="B31" s="3">
        <v>478</v>
      </c>
      <c r="C31" s="3">
        <v>25</v>
      </c>
      <c r="D31" s="5">
        <f t="shared" si="0"/>
        <v>39.435000000000002</v>
      </c>
      <c r="E31" s="5">
        <v>634.31100000000004</v>
      </c>
      <c r="F31" s="5">
        <v>24.321999999999999</v>
      </c>
      <c r="G31" s="5">
        <f t="shared" si="1"/>
        <v>50.911450068599997</v>
      </c>
    </row>
    <row r="33" spans="1:10" x14ac:dyDescent="0.2">
      <c r="A33" s="3"/>
      <c r="B33" s="3"/>
      <c r="C33" s="3"/>
      <c r="D33" s="3"/>
      <c r="E33" s="3"/>
      <c r="F33" s="3"/>
      <c r="G33" s="3"/>
    </row>
    <row r="34" spans="1:10" x14ac:dyDescent="0.2">
      <c r="A34" s="3"/>
      <c r="B34" s="3"/>
      <c r="C34" s="3"/>
      <c r="D34" s="3"/>
      <c r="E34" s="3"/>
      <c r="F34" s="3"/>
      <c r="G34" s="3"/>
    </row>
    <row r="40" spans="1:10" x14ac:dyDescent="0.2">
      <c r="A40" t="s">
        <v>18</v>
      </c>
    </row>
    <row r="41" spans="1:10" x14ac:dyDescent="0.2">
      <c r="A41" t="s">
        <v>19</v>
      </c>
      <c r="J41" t="s">
        <v>41</v>
      </c>
    </row>
    <row r="45" spans="1:10" x14ac:dyDescent="0.2">
      <c r="A45" s="16"/>
      <c r="B45" s="16"/>
      <c r="C45" s="16"/>
      <c r="D45" s="16"/>
      <c r="E45" s="16"/>
      <c r="F45" s="16"/>
      <c r="G45" s="16"/>
      <c r="H45" s="16"/>
    </row>
    <row r="48" spans="1:10" x14ac:dyDescent="0.2">
      <c r="A48" s="15" t="s">
        <v>1</v>
      </c>
      <c r="B48" s="3" t="s">
        <v>6</v>
      </c>
      <c r="C48" s="3"/>
      <c r="D48" s="3"/>
      <c r="E48" s="3" t="s">
        <v>7</v>
      </c>
      <c r="F48" s="3"/>
      <c r="G48" s="3"/>
    </row>
    <row r="49" spans="1:8" x14ac:dyDescent="0.2">
      <c r="A49" t="s">
        <v>0</v>
      </c>
      <c r="B49" t="s">
        <v>3</v>
      </c>
      <c r="C49" t="s">
        <v>5</v>
      </c>
      <c r="D49" t="s">
        <v>4</v>
      </c>
      <c r="E49" t="s">
        <v>3</v>
      </c>
      <c r="F49" t="s">
        <v>5</v>
      </c>
      <c r="G49" t="s">
        <v>4</v>
      </c>
      <c r="H49" t="s">
        <v>8</v>
      </c>
    </row>
    <row r="50" spans="1:8" x14ac:dyDescent="0.2">
      <c r="A50" s="4">
        <v>2.2000000000000002</v>
      </c>
      <c r="B50" s="5">
        <v>11.273999999999999</v>
      </c>
      <c r="C50" s="5">
        <v>487.46499999999997</v>
      </c>
      <c r="D50" s="5">
        <f t="shared" ref="D50:D61" si="2">A50*B50*C50*10^(-3)</f>
        <v>12.090496902000002</v>
      </c>
      <c r="E50" s="5">
        <v>517.68499999999995</v>
      </c>
      <c r="F50" s="5">
        <v>13.273</v>
      </c>
      <c r="G50" s="5">
        <f t="shared" ref="G50:G61" si="3">A50*E50*F50*10^(-3)</f>
        <v>15.116712610999999</v>
      </c>
      <c r="H50" s="5">
        <f>D50+G50</f>
        <v>27.207209513000002</v>
      </c>
    </row>
    <row r="51" spans="1:8" x14ac:dyDescent="0.2">
      <c r="A51" s="3">
        <v>2.2999999999999998</v>
      </c>
      <c r="B51" s="5">
        <v>18.239999999999998</v>
      </c>
      <c r="C51" s="5">
        <v>394.51400000000001</v>
      </c>
      <c r="D51" s="5">
        <f t="shared" si="2"/>
        <v>16.550651327999997</v>
      </c>
      <c r="E51" s="5">
        <v>560.14099999999996</v>
      </c>
      <c r="F51" s="5">
        <v>13.013999999999999</v>
      </c>
      <c r="G51" s="5">
        <f t="shared" si="3"/>
        <v>16.766252440199995</v>
      </c>
      <c r="H51" s="5">
        <f t="shared" ref="H51:H61" si="4">D51+G51</f>
        <v>33.316903768199992</v>
      </c>
    </row>
    <row r="52" spans="1:8" x14ac:dyDescent="0.2">
      <c r="A52" s="4">
        <v>2.4</v>
      </c>
      <c r="B52" s="5">
        <v>25.891999999999999</v>
      </c>
      <c r="C52" s="5">
        <v>354.12599999999998</v>
      </c>
      <c r="D52" s="5">
        <f t="shared" si="2"/>
        <v>22.0056729408</v>
      </c>
      <c r="E52" s="5">
        <v>363.00200000000001</v>
      </c>
      <c r="F52" s="5">
        <v>12.481999999999999</v>
      </c>
      <c r="G52" s="5">
        <f t="shared" si="3"/>
        <v>10.874378313599999</v>
      </c>
      <c r="H52" s="5">
        <f t="shared" si="4"/>
        <v>32.880051254400001</v>
      </c>
    </row>
    <row r="53" spans="1:8" x14ac:dyDescent="0.2">
      <c r="A53" s="3">
        <v>2.5</v>
      </c>
      <c r="B53" s="5">
        <v>18.414000000000001</v>
      </c>
      <c r="C53" s="5">
        <v>494.44600000000003</v>
      </c>
      <c r="D53" s="5">
        <f t="shared" si="2"/>
        <v>22.761821610000002</v>
      </c>
      <c r="E53" s="5">
        <v>387.93900000000002</v>
      </c>
      <c r="F53" s="5">
        <v>13.148</v>
      </c>
      <c r="G53" s="5">
        <f t="shared" si="3"/>
        <v>12.751554930000001</v>
      </c>
      <c r="H53" s="5">
        <f t="shared" si="4"/>
        <v>35.513376540000003</v>
      </c>
    </row>
    <row r="54" spans="1:8" x14ac:dyDescent="0.2">
      <c r="A54" s="4">
        <v>2.6</v>
      </c>
      <c r="B54" s="5">
        <v>28.728000000000002</v>
      </c>
      <c r="C54" s="5">
        <v>373.83499999999998</v>
      </c>
      <c r="D54" s="5">
        <f t="shared" si="2"/>
        <v>27.922782888</v>
      </c>
      <c r="E54" s="5">
        <v>303.11900000000003</v>
      </c>
      <c r="F54" s="5">
        <v>11.961</v>
      </c>
      <c r="G54" s="5">
        <f t="shared" si="3"/>
        <v>9.4265765334000005</v>
      </c>
      <c r="H54" s="5">
        <f t="shared" si="4"/>
        <v>37.349359421400003</v>
      </c>
    </row>
    <row r="55" spans="1:8" x14ac:dyDescent="0.2">
      <c r="A55" s="3">
        <v>2.7</v>
      </c>
      <c r="B55" s="5">
        <v>23.567</v>
      </c>
      <c r="C55" s="5">
        <v>447.47899999999998</v>
      </c>
      <c r="D55" s="5">
        <f t="shared" si="2"/>
        <v>28.473491501100003</v>
      </c>
      <c r="E55" s="5">
        <v>201.351</v>
      </c>
      <c r="F55" s="5">
        <v>12.084</v>
      </c>
      <c r="G55" s="5">
        <f t="shared" si="3"/>
        <v>6.5694388068</v>
      </c>
      <c r="H55" s="5">
        <f t="shared" si="4"/>
        <v>35.042930307900001</v>
      </c>
    </row>
    <row r="56" spans="1:8" x14ac:dyDescent="0.2">
      <c r="A56" s="4">
        <v>2.8</v>
      </c>
      <c r="B56" s="5">
        <v>34.502000000000002</v>
      </c>
      <c r="C56" s="5">
        <v>309.98099999999999</v>
      </c>
      <c r="D56" s="5">
        <f t="shared" si="2"/>
        <v>29.9459004936</v>
      </c>
      <c r="E56" s="5">
        <v>118.563</v>
      </c>
      <c r="F56" s="5">
        <v>13.012</v>
      </c>
      <c r="G56" s="5">
        <f t="shared" si="3"/>
        <v>4.3196769167999998</v>
      </c>
      <c r="H56" s="5">
        <f t="shared" si="4"/>
        <v>34.265577410399999</v>
      </c>
    </row>
    <row r="57" spans="1:8" x14ac:dyDescent="0.2">
      <c r="A57" s="3">
        <v>2.9</v>
      </c>
      <c r="B57" s="5">
        <v>31.977</v>
      </c>
      <c r="C57" s="5">
        <v>327.38600000000002</v>
      </c>
      <c r="D57" s="5">
        <f t="shared" si="2"/>
        <v>30.359584153800004</v>
      </c>
      <c r="E57" s="5">
        <v>84.033000000000001</v>
      </c>
      <c r="F57" s="5">
        <v>12.348000000000001</v>
      </c>
      <c r="G57" s="5">
        <f t="shared" si="3"/>
        <v>3.0091545036000005</v>
      </c>
      <c r="H57" s="5">
        <f t="shared" si="4"/>
        <v>33.368738657400002</v>
      </c>
    </row>
    <row r="58" spans="1:8" x14ac:dyDescent="0.2">
      <c r="A58" s="10">
        <v>3</v>
      </c>
      <c r="B58" s="11">
        <v>25.911000000000001</v>
      </c>
      <c r="C58" s="11">
        <v>480.15499999999997</v>
      </c>
      <c r="D58" s="11">
        <f t="shared" si="2"/>
        <v>37.323888614999994</v>
      </c>
      <c r="E58" s="11">
        <v>55.136000000000003</v>
      </c>
      <c r="F58" s="11">
        <v>11.965</v>
      </c>
      <c r="G58" s="11">
        <f t="shared" si="3"/>
        <v>1.9791067200000003</v>
      </c>
      <c r="H58" s="11">
        <f t="shared" si="4"/>
        <v>39.302995334999991</v>
      </c>
    </row>
    <row r="59" spans="1:8" x14ac:dyDescent="0.2">
      <c r="A59" s="3">
        <v>3.1</v>
      </c>
      <c r="B59" s="5">
        <v>27.148</v>
      </c>
      <c r="C59" s="5">
        <v>484.43799999999999</v>
      </c>
      <c r="D59" s="5">
        <f t="shared" si="2"/>
        <v>40.769720754399998</v>
      </c>
      <c r="E59" s="5">
        <v>66.771000000000001</v>
      </c>
      <c r="F59" s="5">
        <v>11.711</v>
      </c>
      <c r="G59" s="5">
        <f t="shared" si="3"/>
        <v>2.4240610611000002</v>
      </c>
      <c r="H59" s="5">
        <f t="shared" si="4"/>
        <v>43.193781815499996</v>
      </c>
    </row>
    <row r="60" spans="1:8" x14ac:dyDescent="0.2">
      <c r="A60" s="4">
        <v>3.2</v>
      </c>
      <c r="B60" s="5">
        <v>30.186</v>
      </c>
      <c r="C60" s="5">
        <v>469.90899999999999</v>
      </c>
      <c r="D60" s="5">
        <f t="shared" si="2"/>
        <v>45.390953836800001</v>
      </c>
      <c r="E60" s="5">
        <v>41.637</v>
      </c>
      <c r="F60" s="5">
        <v>12.204000000000001</v>
      </c>
      <c r="G60" s="5">
        <f t="shared" si="3"/>
        <v>1.6260414336000004</v>
      </c>
      <c r="H60" s="5">
        <f t="shared" si="4"/>
        <v>47.016995270400002</v>
      </c>
    </row>
    <row r="61" spans="1:8" x14ac:dyDescent="0.2">
      <c r="A61" s="3">
        <v>3.3</v>
      </c>
      <c r="B61" s="5">
        <v>43.177999999999997</v>
      </c>
      <c r="C61" s="5">
        <v>463.87599999999998</v>
      </c>
      <c r="D61" s="5">
        <f t="shared" si="2"/>
        <v>66.096485162399986</v>
      </c>
      <c r="E61" s="5">
        <v>34.655999999999999</v>
      </c>
      <c r="F61" s="5">
        <v>11.82</v>
      </c>
      <c r="G61" s="5">
        <f t="shared" si="3"/>
        <v>1.3517919359999999</v>
      </c>
      <c r="H61" s="5">
        <f t="shared" si="4"/>
        <v>67.448277098399984</v>
      </c>
    </row>
    <row r="65" spans="1:1" x14ac:dyDescent="0.2">
      <c r="A65" t="s">
        <v>40</v>
      </c>
    </row>
    <row r="74" spans="1:1" x14ac:dyDescent="0.2">
      <c r="A74" t="s">
        <v>38</v>
      </c>
    </row>
    <row r="84" spans="1:2" x14ac:dyDescent="0.2">
      <c r="A84" t="s">
        <v>39</v>
      </c>
    </row>
    <row r="87" spans="1:2" x14ac:dyDescent="0.2">
      <c r="A87" t="s">
        <v>30</v>
      </c>
    </row>
    <row r="88" spans="1:2" x14ac:dyDescent="0.2">
      <c r="A88" t="s">
        <v>31</v>
      </c>
    </row>
    <row r="89" spans="1:2" x14ac:dyDescent="0.2">
      <c r="A89" t="s">
        <v>32</v>
      </c>
    </row>
    <row r="90" spans="1:2" x14ac:dyDescent="0.2">
      <c r="A90" t="s">
        <v>33</v>
      </c>
    </row>
    <row r="93" spans="1:2" x14ac:dyDescent="0.2">
      <c r="A93" s="1" t="s">
        <v>34</v>
      </c>
    </row>
    <row r="94" spans="1:2" x14ac:dyDescent="0.2">
      <c r="A94" s="13" t="s">
        <v>12</v>
      </c>
      <c r="B94" s="13">
        <v>1.8</v>
      </c>
    </row>
    <row r="95" spans="1:2" x14ac:dyDescent="0.2">
      <c r="A95" s="13" t="s">
        <v>13</v>
      </c>
      <c r="B95" s="13">
        <v>713</v>
      </c>
    </row>
    <row r="96" spans="1:2" x14ac:dyDescent="0.2">
      <c r="A96" s="13" t="s">
        <v>15</v>
      </c>
      <c r="B96" s="13">
        <v>25</v>
      </c>
    </row>
    <row r="97" spans="1:2" x14ac:dyDescent="0.2">
      <c r="A97" s="13" t="s">
        <v>14</v>
      </c>
      <c r="B97" s="13">
        <v>32.1</v>
      </c>
    </row>
    <row r="98" spans="1:2" x14ac:dyDescent="0.2">
      <c r="A98" s="12" t="s">
        <v>16</v>
      </c>
      <c r="B98" s="12">
        <v>39.9</v>
      </c>
    </row>
    <row r="101" spans="1:2" x14ac:dyDescent="0.2">
      <c r="A101" t="s">
        <v>17</v>
      </c>
    </row>
    <row r="102" spans="1:2" x14ac:dyDescent="0.2">
      <c r="A102">
        <f>B97+B98</f>
        <v>72</v>
      </c>
    </row>
    <row r="104" spans="1:2" x14ac:dyDescent="0.2">
      <c r="A104" t="s">
        <v>20</v>
      </c>
    </row>
    <row r="105" spans="1:2" x14ac:dyDescent="0.2">
      <c r="A105">
        <f>B98+B97+B97</f>
        <v>104.1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2018-03-14T14:45:13Z</dcterms:modified>
</cp:coreProperties>
</file>