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700" xr2:uid="{97B5FFA9-F6BA-564E-A7BC-F3A0BBF1BEE3}"/>
  </bookViews>
  <sheets>
    <sheet name="Ark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1" l="1"/>
  <c r="A126" i="1"/>
  <c r="D40" i="1"/>
  <c r="G75" i="1"/>
  <c r="G76" i="1"/>
  <c r="G77" i="1"/>
  <c r="G78" i="1"/>
  <c r="G79" i="1"/>
  <c r="G80" i="1"/>
  <c r="G81" i="1"/>
  <c r="G82" i="1"/>
  <c r="G83" i="1"/>
  <c r="G84" i="1"/>
  <c r="G85" i="1"/>
  <c r="G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74" i="1"/>
  <c r="H74" i="1"/>
  <c r="G45" i="1"/>
  <c r="G46" i="1"/>
  <c r="G47" i="1"/>
  <c r="G48" i="1"/>
  <c r="G49" i="1"/>
  <c r="G50" i="1"/>
  <c r="G51" i="1"/>
  <c r="G52" i="1"/>
  <c r="G53" i="1"/>
  <c r="G54" i="1"/>
  <c r="G55" i="1"/>
  <c r="G44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<sst xmlns="http://schemas.openxmlformats.org/spreadsheetml/2006/main" count="62" uniqueCount="50">
  <si>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</si>
  <si>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</si>
  <si>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</si>
  <si>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</si>
  <si>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</si>
  <si>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</si>
  <si>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</si>
  <si>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</si>
  <si>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</si>
  <si>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</si>
  <si>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</si>
  <si>
    <t>TEST BENCH</t>
  </si>
  <si>
    <t>Vopt</t>
  </si>
  <si>
    <t>Average current</t>
  </si>
  <si>
    <t>Energy in μJ</t>
  </si>
  <si>
    <t>time in ms</t>
  </si>
  <si>
    <t>Startup at 3 v in μJ</t>
  </si>
  <si>
    <t>Total energy consumption startup + single BLE packet in μJ</t>
  </si>
  <si>
    <t>Not much deviation in the theoretical measurements and the actual. Considering this it is safe to rely on the theoretical</t>
  </si>
  <si>
    <t>measurements</t>
  </si>
  <si>
    <t>Total energy consuption startup + 2 BLE packets in μJ</t>
  </si>
  <si>
    <t>Softdevice: s132 2.0.0</t>
  </si>
  <si>
    <t>32MHz crystal (HFXO)</t>
  </si>
  <si>
    <t>Sleep clock accuracy master and slave: 20 ppm</t>
  </si>
  <si>
    <t>DCDC enabled</t>
  </si>
  <si>
    <t>TEST SETTINGS</t>
  </si>
  <si>
    <t>nRF52832QFAAB0</t>
  </si>
  <si>
    <t>PPK</t>
  </si>
  <si>
    <t>Software PPK</t>
  </si>
  <si>
    <t>NRF52 DK</t>
  </si>
  <si>
    <t xml:space="preserve"> - Considering the measurements it is safe to assume that Vopt is 1,8V.</t>
  </si>
  <si>
    <t xml:space="preserve"> - The actual measurements is missing values under 2,2 V, that is because with the test gear provided we were unable to measure correctly under certain values.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</si>
  <si>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</si>
  <si>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</si>
  <si>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</si>
  <si>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20ms adv interval</t>
  </si>
  <si>
    <t>21 bytes</t>
  </si>
  <si>
    <t>0dbm</t>
  </si>
  <si>
    <t>Startup L.O to first BLE event</t>
  </si>
  <si>
    <t>turbulence after first BLE event</t>
  </si>
  <si>
    <t>The startup energy cost is based on time before first BLE event and the turbulence after the event</t>
  </si>
  <si>
    <t>Generated values from the online power profiler, the figure shows power consumption at Vopt</t>
  </si>
  <si>
    <t>blablabla</t>
  </si>
  <si>
    <t>bilder av måleoppsett</t>
  </si>
  <si>
    <t>beskrivelse av gjennomføring</t>
  </si>
  <si>
    <t>skriver til slutt at dette kun er målinger gjort på devkit og ikke ferdig produkty</t>
  </si>
  <si>
    <t>awdd</t>
  </si>
  <si>
    <t>d</t>
  </si>
  <si>
    <t>ada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</si>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</sst>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11171A"/>
      <name val="Helvetica"/>
      <family val="2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1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1" fillId="0" borderId="0" xfId="0" applyNumberFormat="1" applyFont="1"/>
    <xf numFmtId="0" fontId="0" fillId="4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12828</xdr:colOff>
      <xdr:row>89</xdr:row>
      <xdr:rowOff>115455</xdr:rowOff>
    </xdr:from>
    <xdr:to>
      <xdr:col>6</xdr:col>
      <xdr:colOff>552642</xdr:colOff>
      <xdr:row>96</xdr:row>
      <xdr:rowOff>87671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7F1BC79-5E4E-214C-B27D-568FCB25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" y="13456869"/>
          <a:ext cx="10058400" cy="14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6</xdr:col>
      <xdr:colOff>539814</xdr:colOff>
      <xdr:row>105</xdr:row>
      <xdr:rowOff>173553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87F5EAF1-B66B-E747-AA1B-A3C87FD08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93939"/>
          <a:ext cx="10058400" cy="1405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12828</xdr:rowOff>
    </xdr:from>
    <xdr:to>
      <xdr:col>6</xdr:col>
      <xdr:colOff>539814</xdr:colOff>
      <xdr:row>62</xdr:row>
      <xdr:rowOff>175680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297B7965-46F6-8D4C-B839-51BE38E4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6161"/>
          <a:ext cx="10058400" cy="1394367"/>
        </a:xfrm>
        <a:prstGeom prst="rect">
          <a:avLst/>
        </a:prstGeom>
      </xdr:spPr>
    </xdr:pic>
    <xdr:clientData/>
  </xdr:twoCellAnchor>
  <xdr:twoCellAnchor editAs="oneCell">
    <xdr:from>
      <xdr:col>9</xdr:col>
      <xdr:colOff>76971</xdr:colOff>
      <xdr:row>37</xdr:row>
      <xdr:rowOff>25658</xdr:rowOff>
    </xdr:from>
    <xdr:to>
      <xdr:col>15</xdr:col>
      <xdr:colOff>436162</xdr:colOff>
      <xdr:row>63</xdr:row>
      <xdr:rowOff>161507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FC23244B-44B2-8F4E-B4FA-7956729D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6769" y="2950506"/>
          <a:ext cx="5477676" cy="5472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J129"/>
  <sheetViews>
    <sheetView tabSelected="1" zoomScale="99" zoomScaleNormal="99" workbookViewId="0">
      <selection activeCell="A24" sqref="A24"/>
    </sheetView>
  </sheetViews>
  <sheetFormatPr baseColWidth="10" defaultRowHeight="16" x14ac:dyDescent="0.2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7" customWidth="1"/>
    <col min="10" max="10" width="13.33203125" customWidth="1"/>
  </cols>
  <sheetData>
    <row r="1" spans="1:7" ht="18" x14ac:dyDescent="0.2">
      <c r="A1" s="17" t="s">
        <v>25</v>
      </c>
      <c r="E1" s="17" t="s">
        <v>11</v>
      </c>
    </row>
    <row r="2" spans="1:7" ht="18" x14ac:dyDescent="0.2">
      <c r="A2" s="2"/>
      <c r="B2" s="2"/>
      <c r="C2" s="2"/>
      <c r="D2" s="2"/>
      <c r="E2" s="19"/>
      <c r="F2" s="2"/>
      <c r="G2" s="2"/>
    </row>
    <row r="3" spans="1:7" ht="18" x14ac:dyDescent="0.2">
      <c r="A3" s="14" t="s">
        <v>26</v>
      </c>
      <c r="E3" s="18" t="s">
        <v>27</v>
      </c>
    </row>
    <row r="4" spans="1:7" ht="18" x14ac:dyDescent="0.2">
      <c r="A4" s="14" t="s">
        <v>21</v>
      </c>
      <c r="E4" s="18" t="s">
        <v>28</v>
      </c>
    </row>
    <row r="5" spans="1:7" ht="18" x14ac:dyDescent="0.2">
      <c r="A5" s="14" t="s">
        <v>22</v>
      </c>
      <c r="E5" s="18" t="s">
        <v>29</v>
      </c>
    </row>
    <row r="6" spans="1:7" ht="18" x14ac:dyDescent="0.2">
      <c r="A6" s="14" t="s">
        <v>23</v>
      </c>
      <c r="E6" s="18"/>
    </row>
    <row r="7" spans="1:7" ht="18" x14ac:dyDescent="0.2">
      <c r="A7" s="14" t="s">
        <v>24</v>
      </c>
      <c r="E7" s="18"/>
    </row>
    <row r="8" spans="1:7" ht="18" x14ac:dyDescent="0.2">
      <c r="A8" s="14" t="s">
        <v>35</v>
      </c>
      <c r="E8" s="18"/>
    </row>
    <row r="9" spans="1:7" ht="18" x14ac:dyDescent="0.2">
      <c r="A9" s="14" t="s">
        <v>36</v>
      </c>
      <c r="E9" s="18"/>
    </row>
    <row r="10" spans="1:7" ht="18" x14ac:dyDescent="0.2">
      <c r="A10" s="14" t="s">
        <v>37</v>
      </c>
      <c r="E10" s="18"/>
    </row>
    <row r="13" spans="1:7" ht="18" x14ac:dyDescent="0.2">
      <c r="A13" s="14" t="s">
        <v>42</v>
      </c>
    </row>
    <row r="14" spans="1:7" ht="18" x14ac:dyDescent="0.2">
      <c r="A14" s="14" t="s">
        <v>43</v>
      </c>
    </row>
    <row r="15" spans="1:7" ht="18" x14ac:dyDescent="0.2">
      <c r="A15" s="14" t="s">
        <v>44</v>
      </c>
    </row>
    <row r="16" spans="1:7" ht="18" x14ac:dyDescent="0.2">
      <c r="A16" s="14" t="s">
        <v>45</v>
      </c>
    </row>
    <row r="17" spans="1:1" ht="18" x14ac:dyDescent="0.2">
      <c r="A17" s="14" t="s">
        <v>46</v>
      </c>
    </row>
    <row r="19" spans="1:1" ht="18" x14ac:dyDescent="0.2">
      <c r="A19" s="14" t="s">
        <v>47</v>
      </c>
    </row>
    <row r="20" spans="1:1" ht="18" x14ac:dyDescent="0.2">
      <c r="A20" s="14" t="s">
        <v>48</v>
      </c>
    </row>
    <row r="21" spans="1:1" ht="18" x14ac:dyDescent="0.2">
      <c r="A21" s="14" t="s">
        <v>48</v>
      </c>
    </row>
    <row r="22" spans="1:1" ht="18" x14ac:dyDescent="0.2">
      <c r="A22" s="14" t="s">
        <v>47</v>
      </c>
    </row>
    <row r="23" spans="1:1" ht="18" x14ac:dyDescent="0.2">
      <c r="A23" s="14" t="s">
        <v>49</v>
      </c>
    </row>
    <row r="38" spans="1:7" x14ac:dyDescent="0.2">
      <c r="A38" s="1" t="s">
        <v>2</v>
      </c>
      <c r="B38" t="s">
        <v>9</v>
      </c>
      <c r="E38" t="s">
        <v>10</v>
      </c>
    </row>
    <row r="39" spans="1:7" x14ac:dyDescent="0.2">
      <c r="A39" t="s">
        <v>0</v>
      </c>
      <c r="B39" t="s">
        <v>3</v>
      </c>
      <c r="C39" t="s">
        <v>5</v>
      </c>
      <c r="D39" t="s">
        <v>4</v>
      </c>
      <c r="E39" t="s">
        <v>3</v>
      </c>
      <c r="F39" t="s">
        <v>5</v>
      </c>
      <c r="G39" t="s">
        <v>4</v>
      </c>
    </row>
    <row r="40" spans="1:7" x14ac:dyDescent="0.2">
      <c r="A40" s="7">
        <v>1.8</v>
      </c>
      <c r="B40" s="8">
        <v>713</v>
      </c>
      <c r="C40" s="8">
        <v>25</v>
      </c>
      <c r="D40" s="9">
        <f t="shared" ref="D40:D55" si="0">A40*B40*C40*10^(-3)</f>
        <v>32.085000000000001</v>
      </c>
      <c r="E40" s="6"/>
      <c r="F40" s="6"/>
      <c r="G40" s="6"/>
    </row>
    <row r="41" spans="1:7" x14ac:dyDescent="0.2">
      <c r="A41" s="3">
        <v>1.9</v>
      </c>
      <c r="B41" s="3">
        <v>684</v>
      </c>
      <c r="C41" s="3">
        <v>25</v>
      </c>
      <c r="D41" s="5">
        <f t="shared" si="0"/>
        <v>32.489999999999995</v>
      </c>
      <c r="E41" s="6"/>
      <c r="F41" s="6"/>
      <c r="G41" s="6"/>
    </row>
    <row r="42" spans="1:7" x14ac:dyDescent="0.2">
      <c r="A42" s="4">
        <v>2</v>
      </c>
      <c r="B42" s="3">
        <v>661</v>
      </c>
      <c r="C42" s="3">
        <v>25</v>
      </c>
      <c r="D42" s="5">
        <f t="shared" si="0"/>
        <v>33.049999999999997</v>
      </c>
      <c r="E42" s="6"/>
      <c r="F42" s="6"/>
      <c r="G42" s="6"/>
    </row>
    <row r="43" spans="1:7" x14ac:dyDescent="0.2">
      <c r="A43" s="3">
        <v>2.1</v>
      </c>
      <c r="B43" s="3">
        <v>640</v>
      </c>
      <c r="C43" s="3">
        <v>25</v>
      </c>
      <c r="D43" s="5">
        <f t="shared" si="0"/>
        <v>33.6</v>
      </c>
      <c r="E43" s="6"/>
      <c r="F43" s="6"/>
      <c r="G43" s="6"/>
    </row>
    <row r="44" spans="1:7" x14ac:dyDescent="0.2">
      <c r="A44" s="4">
        <v>2.2000000000000002</v>
      </c>
      <c r="B44" s="3">
        <v>621</v>
      </c>
      <c r="C44" s="3">
        <v>25</v>
      </c>
      <c r="D44" s="5">
        <f t="shared" si="0"/>
        <v>34.155000000000001</v>
      </c>
      <c r="E44" s="5">
        <v>660.84</v>
      </c>
      <c r="F44" s="5">
        <v>23.172000000000001</v>
      </c>
      <c r="G44" s="5">
        <f t="shared" ref="G44:G55" si="1">A44*E44*F44*10^(-3)</f>
        <v>33.688565856000011</v>
      </c>
    </row>
    <row r="45" spans="1:7" x14ac:dyDescent="0.2">
      <c r="A45" s="3">
        <v>2.2999999999999998</v>
      </c>
      <c r="B45" s="3">
        <v>603</v>
      </c>
      <c r="C45" s="3">
        <v>25</v>
      </c>
      <c r="D45" s="5">
        <f t="shared" si="0"/>
        <v>34.672499999999999</v>
      </c>
      <c r="E45" s="5">
        <v>515.31299999999999</v>
      </c>
      <c r="F45" s="5">
        <v>29.44</v>
      </c>
      <c r="G45" s="5">
        <f t="shared" si="1"/>
        <v>34.892873856000001</v>
      </c>
    </row>
    <row r="46" spans="1:7" x14ac:dyDescent="0.2">
      <c r="A46" s="4">
        <v>2.4</v>
      </c>
      <c r="B46" s="3">
        <v>586</v>
      </c>
      <c r="C46" s="3">
        <v>25</v>
      </c>
      <c r="D46" s="5">
        <f t="shared" si="0"/>
        <v>35.160000000000004</v>
      </c>
      <c r="E46" s="5">
        <v>522.23199999999997</v>
      </c>
      <c r="F46" s="5">
        <v>29.119</v>
      </c>
      <c r="G46" s="5">
        <f t="shared" si="1"/>
        <v>36.496496659199991</v>
      </c>
    </row>
    <row r="47" spans="1:7" x14ac:dyDescent="0.2">
      <c r="A47" s="3">
        <v>2.5</v>
      </c>
      <c r="B47" s="3">
        <v>570</v>
      </c>
      <c r="C47" s="3">
        <v>25</v>
      </c>
      <c r="D47" s="5">
        <f t="shared" si="0"/>
        <v>35.625</v>
      </c>
      <c r="E47" s="5">
        <v>716.89400000000001</v>
      </c>
      <c r="F47" s="5">
        <v>21.311</v>
      </c>
      <c r="G47" s="5">
        <f t="shared" si="1"/>
        <v>38.194320085000001</v>
      </c>
    </row>
    <row r="48" spans="1:7" x14ac:dyDescent="0.2">
      <c r="A48" s="4">
        <v>2.6</v>
      </c>
      <c r="B48" s="3">
        <v>555</v>
      </c>
      <c r="C48" s="3">
        <v>25</v>
      </c>
      <c r="D48" s="5">
        <f t="shared" si="0"/>
        <v>36.075000000000003</v>
      </c>
      <c r="E48" s="5">
        <v>625.13199999999995</v>
      </c>
      <c r="F48" s="5">
        <v>24.31</v>
      </c>
      <c r="G48" s="5">
        <f t="shared" si="1"/>
        <v>39.512093192000002</v>
      </c>
    </row>
    <row r="49" spans="1:7" x14ac:dyDescent="0.2">
      <c r="A49" s="3">
        <v>2.7</v>
      </c>
      <c r="B49" s="3">
        <v>542</v>
      </c>
      <c r="C49" s="3">
        <v>25</v>
      </c>
      <c r="D49" s="5">
        <f t="shared" si="0"/>
        <v>36.585000000000001</v>
      </c>
      <c r="E49" s="5">
        <v>655.654</v>
      </c>
      <c r="F49" s="5">
        <v>23.148</v>
      </c>
      <c r="G49" s="5">
        <f t="shared" si="1"/>
        <v>40.9781127384</v>
      </c>
    </row>
    <row r="50" spans="1:7" x14ac:dyDescent="0.2">
      <c r="A50" s="4">
        <v>2.8</v>
      </c>
      <c r="B50" s="3">
        <v>530</v>
      </c>
      <c r="C50" s="3">
        <v>25</v>
      </c>
      <c r="D50" s="5">
        <f t="shared" si="0"/>
        <v>37.1</v>
      </c>
      <c r="E50" s="5">
        <v>691.92700000000002</v>
      </c>
      <c r="F50" s="5">
        <v>21.962</v>
      </c>
      <c r="G50" s="5">
        <f t="shared" si="1"/>
        <v>42.549082167199998</v>
      </c>
    </row>
    <row r="51" spans="1:7" x14ac:dyDescent="0.2">
      <c r="A51" s="3">
        <v>2.9</v>
      </c>
      <c r="B51" s="3">
        <v>519</v>
      </c>
      <c r="C51" s="3">
        <v>25</v>
      </c>
      <c r="D51" s="5">
        <f t="shared" si="0"/>
        <v>37.627499999999998</v>
      </c>
      <c r="E51" s="5">
        <v>704.428</v>
      </c>
      <c r="F51" s="5">
        <v>21.428999999999998</v>
      </c>
      <c r="G51" s="5">
        <f t="shared" si="1"/>
        <v>43.776044074799998</v>
      </c>
    </row>
    <row r="52" spans="1:7" x14ac:dyDescent="0.2">
      <c r="A52" s="4">
        <v>3</v>
      </c>
      <c r="B52" s="3">
        <v>508</v>
      </c>
      <c r="C52" s="3">
        <v>25</v>
      </c>
      <c r="D52" s="5">
        <f t="shared" si="0"/>
        <v>38.1</v>
      </c>
      <c r="E52" s="5">
        <v>509.678</v>
      </c>
      <c r="F52" s="5">
        <v>29.901</v>
      </c>
      <c r="G52" s="5">
        <f t="shared" si="1"/>
        <v>45.719645634000003</v>
      </c>
    </row>
    <row r="53" spans="1:7" x14ac:dyDescent="0.2">
      <c r="A53" s="3">
        <v>3.1</v>
      </c>
      <c r="B53" s="3">
        <v>497</v>
      </c>
      <c r="C53" s="3">
        <v>25</v>
      </c>
      <c r="D53" s="5">
        <f t="shared" si="0"/>
        <v>38.517499999999998</v>
      </c>
      <c r="E53" s="5">
        <v>562.70299999999997</v>
      </c>
      <c r="F53" s="5">
        <v>27.056000000000001</v>
      </c>
      <c r="G53" s="5">
        <f t="shared" si="1"/>
        <v>47.195926340800007</v>
      </c>
    </row>
    <row r="54" spans="1:7" x14ac:dyDescent="0.2">
      <c r="A54" s="4">
        <v>3.2</v>
      </c>
      <c r="B54" s="3">
        <v>485</v>
      </c>
      <c r="C54" s="3">
        <v>25</v>
      </c>
      <c r="D54" s="5">
        <f t="shared" si="0"/>
        <v>38.800000000000004</v>
      </c>
      <c r="E54" s="5">
        <v>581.62400000000002</v>
      </c>
      <c r="F54" s="5">
        <v>26.376999999999999</v>
      </c>
      <c r="G54" s="5">
        <f t="shared" si="1"/>
        <v>49.092787993600005</v>
      </c>
    </row>
    <row r="55" spans="1:7" x14ac:dyDescent="0.2">
      <c r="A55" s="3">
        <v>3.3</v>
      </c>
      <c r="B55" s="3">
        <v>478</v>
      </c>
      <c r="C55" s="3">
        <v>25</v>
      </c>
      <c r="D55" s="5">
        <f t="shared" si="0"/>
        <v>39.435000000000002</v>
      </c>
      <c r="E55" s="5">
        <v>634.31100000000004</v>
      </c>
      <c r="F55" s="5">
        <v>24.321999999999999</v>
      </c>
      <c r="G55" s="5">
        <f t="shared" si="1"/>
        <v>50.911450068599997</v>
      </c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64" spans="1:7" x14ac:dyDescent="0.2">
      <c r="A64" t="s">
        <v>18</v>
      </c>
    </row>
    <row r="65" spans="1:10" x14ac:dyDescent="0.2">
      <c r="A65" t="s">
        <v>19</v>
      </c>
      <c r="J65" t="s">
        <v>41</v>
      </c>
    </row>
    <row r="69" spans="1:10" x14ac:dyDescent="0.2">
      <c r="A69" s="16"/>
      <c r="B69" s="16"/>
      <c r="C69" s="16"/>
      <c r="D69" s="16"/>
      <c r="E69" s="16"/>
      <c r="F69" s="16"/>
      <c r="G69" s="16"/>
      <c r="H69" s="16"/>
    </row>
    <row r="72" spans="1:10" x14ac:dyDescent="0.2">
      <c r="A72" s="15" t="s">
        <v>1</v>
      </c>
      <c r="B72" s="3" t="s">
        <v>6</v>
      </c>
      <c r="C72" s="3"/>
      <c r="D72" s="3"/>
      <c r="E72" s="3" t="s">
        <v>7</v>
      </c>
      <c r="F72" s="3"/>
      <c r="G72" s="3"/>
    </row>
    <row r="73" spans="1:10" x14ac:dyDescent="0.2">
      <c r="A73" t="s">
        <v>0</v>
      </c>
      <c r="B73" t="s">
        <v>3</v>
      </c>
      <c r="C73" t="s">
        <v>5</v>
      </c>
      <c r="D73" t="s">
        <v>4</v>
      </c>
      <c r="E73" t="s">
        <v>3</v>
      </c>
      <c r="F73" t="s">
        <v>5</v>
      </c>
      <c r="G73" t="s">
        <v>4</v>
      </c>
      <c r="H73" t="s">
        <v>8</v>
      </c>
    </row>
    <row r="74" spans="1:10" x14ac:dyDescent="0.2">
      <c r="A74" s="4">
        <v>2.2000000000000002</v>
      </c>
      <c r="B74" s="5">
        <v>11.273999999999999</v>
      </c>
      <c r="C74" s="5">
        <v>487.46499999999997</v>
      </c>
      <c r="D74" s="5">
        <f t="shared" ref="D74:D85" si="2">A74*B74*C74*10^(-3)</f>
        <v>12.090496902000002</v>
      </c>
      <c r="E74" s="5">
        <v>517.68499999999995</v>
      </c>
      <c r="F74" s="5">
        <v>13.273</v>
      </c>
      <c r="G74" s="5">
        <f t="shared" ref="G74:G85" si="3">A74*E74*F74*10^(-3)</f>
        <v>15.116712610999999</v>
      </c>
      <c r="H74" s="5">
        <f>D74+G74</f>
        <v>27.207209513000002</v>
      </c>
    </row>
    <row r="75" spans="1:10" x14ac:dyDescent="0.2">
      <c r="A75" s="3">
        <v>2.2999999999999998</v>
      </c>
      <c r="B75" s="5">
        <v>18.239999999999998</v>
      </c>
      <c r="C75" s="5">
        <v>394.51400000000001</v>
      </c>
      <c r="D75" s="5">
        <f t="shared" si="2"/>
        <v>16.550651327999997</v>
      </c>
      <c r="E75" s="5">
        <v>560.14099999999996</v>
      </c>
      <c r="F75" s="5">
        <v>13.013999999999999</v>
      </c>
      <c r="G75" s="5">
        <f t="shared" si="3"/>
        <v>16.766252440199995</v>
      </c>
      <c r="H75" s="5">
        <f t="shared" ref="H75:H85" si="4">D75+G75</f>
        <v>33.316903768199992</v>
      </c>
    </row>
    <row r="76" spans="1:10" x14ac:dyDescent="0.2">
      <c r="A76" s="4">
        <v>2.4</v>
      </c>
      <c r="B76" s="5">
        <v>25.891999999999999</v>
      </c>
      <c r="C76" s="5">
        <v>354.12599999999998</v>
      </c>
      <c r="D76" s="5">
        <f t="shared" si="2"/>
        <v>22.0056729408</v>
      </c>
      <c r="E76" s="5">
        <v>363.00200000000001</v>
      </c>
      <c r="F76" s="5">
        <v>12.481999999999999</v>
      </c>
      <c r="G76" s="5">
        <f t="shared" si="3"/>
        <v>10.874378313599999</v>
      </c>
      <c r="H76" s="5">
        <f t="shared" si="4"/>
        <v>32.880051254400001</v>
      </c>
    </row>
    <row r="77" spans="1:10" x14ac:dyDescent="0.2">
      <c r="A77" s="3">
        <v>2.5</v>
      </c>
      <c r="B77" s="5">
        <v>18.414000000000001</v>
      </c>
      <c r="C77" s="5">
        <v>494.44600000000003</v>
      </c>
      <c r="D77" s="5">
        <f t="shared" si="2"/>
        <v>22.761821610000002</v>
      </c>
      <c r="E77" s="5">
        <v>387.93900000000002</v>
      </c>
      <c r="F77" s="5">
        <v>13.148</v>
      </c>
      <c r="G77" s="5">
        <f t="shared" si="3"/>
        <v>12.751554930000001</v>
      </c>
      <c r="H77" s="5">
        <f t="shared" si="4"/>
        <v>35.513376540000003</v>
      </c>
    </row>
    <row r="78" spans="1:10" x14ac:dyDescent="0.2">
      <c r="A78" s="4">
        <v>2.6</v>
      </c>
      <c r="B78" s="5">
        <v>28.728000000000002</v>
      </c>
      <c r="C78" s="5">
        <v>373.83499999999998</v>
      </c>
      <c r="D78" s="5">
        <f t="shared" si="2"/>
        <v>27.922782888</v>
      </c>
      <c r="E78" s="5">
        <v>303.11900000000003</v>
      </c>
      <c r="F78" s="5">
        <v>11.961</v>
      </c>
      <c r="G78" s="5">
        <f t="shared" si="3"/>
        <v>9.4265765334000005</v>
      </c>
      <c r="H78" s="5">
        <f t="shared" si="4"/>
        <v>37.349359421400003</v>
      </c>
    </row>
    <row r="79" spans="1:10" x14ac:dyDescent="0.2">
      <c r="A79" s="3">
        <v>2.7</v>
      </c>
      <c r="B79" s="5">
        <v>23.567</v>
      </c>
      <c r="C79" s="5">
        <v>447.47899999999998</v>
      </c>
      <c r="D79" s="5">
        <f t="shared" si="2"/>
        <v>28.473491501100003</v>
      </c>
      <c r="E79" s="5">
        <v>201.351</v>
      </c>
      <c r="F79" s="5">
        <v>12.084</v>
      </c>
      <c r="G79" s="5">
        <f t="shared" si="3"/>
        <v>6.5694388068</v>
      </c>
      <c r="H79" s="5">
        <f t="shared" si="4"/>
        <v>35.042930307900001</v>
      </c>
    </row>
    <row r="80" spans="1:10" x14ac:dyDescent="0.2">
      <c r="A80" s="4">
        <v>2.8</v>
      </c>
      <c r="B80" s="5">
        <v>34.502000000000002</v>
      </c>
      <c r="C80" s="5">
        <v>309.98099999999999</v>
      </c>
      <c r="D80" s="5">
        <f t="shared" si="2"/>
        <v>29.9459004936</v>
      </c>
      <c r="E80" s="5">
        <v>118.563</v>
      </c>
      <c r="F80" s="5">
        <v>13.012</v>
      </c>
      <c r="G80" s="5">
        <f t="shared" si="3"/>
        <v>4.3196769167999998</v>
      </c>
      <c r="H80" s="5">
        <f t="shared" si="4"/>
        <v>34.265577410399999</v>
      </c>
    </row>
    <row r="81" spans="1:8" x14ac:dyDescent="0.2">
      <c r="A81" s="3">
        <v>2.9</v>
      </c>
      <c r="B81" s="5">
        <v>31.977</v>
      </c>
      <c r="C81" s="5">
        <v>327.38600000000002</v>
      </c>
      <c r="D81" s="5">
        <f t="shared" si="2"/>
        <v>30.359584153800004</v>
      </c>
      <c r="E81" s="5">
        <v>84.033000000000001</v>
      </c>
      <c r="F81" s="5">
        <v>12.348000000000001</v>
      </c>
      <c r="G81" s="5">
        <f t="shared" si="3"/>
        <v>3.0091545036000005</v>
      </c>
      <c r="H81" s="5">
        <f t="shared" si="4"/>
        <v>33.368738657400002</v>
      </c>
    </row>
    <row r="82" spans="1:8" x14ac:dyDescent="0.2">
      <c r="A82" s="10">
        <v>3</v>
      </c>
      <c r="B82" s="11">
        <v>25.911000000000001</v>
      </c>
      <c r="C82" s="11">
        <v>480.15499999999997</v>
      </c>
      <c r="D82" s="11">
        <f t="shared" si="2"/>
        <v>37.323888614999994</v>
      </c>
      <c r="E82" s="11">
        <v>55.136000000000003</v>
      </c>
      <c r="F82" s="11">
        <v>11.965</v>
      </c>
      <c r="G82" s="11">
        <f t="shared" si="3"/>
        <v>1.9791067200000003</v>
      </c>
      <c r="H82" s="11">
        <f t="shared" si="4"/>
        <v>39.302995334999991</v>
      </c>
    </row>
    <row r="83" spans="1:8" x14ac:dyDescent="0.2">
      <c r="A83" s="3">
        <v>3.1</v>
      </c>
      <c r="B83" s="5">
        <v>27.148</v>
      </c>
      <c r="C83" s="5">
        <v>484.43799999999999</v>
      </c>
      <c r="D83" s="5">
        <f t="shared" si="2"/>
        <v>40.769720754399998</v>
      </c>
      <c r="E83" s="5">
        <v>66.771000000000001</v>
      </c>
      <c r="F83" s="5">
        <v>11.711</v>
      </c>
      <c r="G83" s="5">
        <f t="shared" si="3"/>
        <v>2.4240610611000002</v>
      </c>
      <c r="H83" s="5">
        <f t="shared" si="4"/>
        <v>43.193781815499996</v>
      </c>
    </row>
    <row r="84" spans="1:8" x14ac:dyDescent="0.2">
      <c r="A84" s="4">
        <v>3.2</v>
      </c>
      <c r="B84" s="5">
        <v>30.186</v>
      </c>
      <c r="C84" s="5">
        <v>469.90899999999999</v>
      </c>
      <c r="D84" s="5">
        <f t="shared" si="2"/>
        <v>45.390953836800001</v>
      </c>
      <c r="E84" s="5">
        <v>41.637</v>
      </c>
      <c r="F84" s="5">
        <v>12.204000000000001</v>
      </c>
      <c r="G84" s="5">
        <f t="shared" si="3"/>
        <v>1.6260414336000004</v>
      </c>
      <c r="H84" s="5">
        <f t="shared" si="4"/>
        <v>47.016995270400002</v>
      </c>
    </row>
    <row r="85" spans="1:8" x14ac:dyDescent="0.2">
      <c r="A85" s="3">
        <v>3.3</v>
      </c>
      <c r="B85" s="5">
        <v>43.177999999999997</v>
      </c>
      <c r="C85" s="5">
        <v>463.87599999999998</v>
      </c>
      <c r="D85" s="5">
        <f t="shared" si="2"/>
        <v>66.096485162399986</v>
      </c>
      <c r="E85" s="5">
        <v>34.655999999999999</v>
      </c>
      <c r="F85" s="5">
        <v>11.82</v>
      </c>
      <c r="G85" s="5">
        <f t="shared" si="3"/>
        <v>1.3517919359999999</v>
      </c>
      <c r="H85" s="5">
        <f t="shared" si="4"/>
        <v>67.448277098399984</v>
      </c>
    </row>
    <row r="89" spans="1:8" x14ac:dyDescent="0.2">
      <c r="A89" t="s">
        <v>40</v>
      </c>
    </row>
    <row r="98" spans="1:1" x14ac:dyDescent="0.2">
      <c r="A98" t="s">
        <v>38</v>
      </c>
    </row>
    <row r="108" spans="1:1" x14ac:dyDescent="0.2">
      <c r="A108" t="s">
        <v>39</v>
      </c>
    </row>
    <row r="111" spans="1:1" x14ac:dyDescent="0.2">
      <c r="A111" t="s">
        <v>30</v>
      </c>
    </row>
    <row r="112" spans="1:1" x14ac:dyDescent="0.2">
      <c r="A112" t="s">
        <v>31</v>
      </c>
    </row>
    <row r="113" spans="1:2" x14ac:dyDescent="0.2">
      <c r="A113" t="s">
        <v>32</v>
      </c>
    </row>
    <row r="114" spans="1:2" x14ac:dyDescent="0.2">
      <c r="A114" t="s">
        <v>33</v>
      </c>
    </row>
    <row r="117" spans="1:2" x14ac:dyDescent="0.2">
      <c r="A117" s="1" t="s">
        <v>34</v>
      </c>
    </row>
    <row r="118" spans="1:2" x14ac:dyDescent="0.2">
      <c r="A118" s="13" t="s">
        <v>12</v>
      </c>
      <c r="B118" s="13">
        <v>1.8</v>
      </c>
    </row>
    <row r="119" spans="1:2" x14ac:dyDescent="0.2">
      <c r="A119" s="13" t="s">
        <v>13</v>
      </c>
      <c r="B119" s="13">
        <v>713</v>
      </c>
    </row>
    <row r="120" spans="1:2" x14ac:dyDescent="0.2">
      <c r="A120" s="13" t="s">
        <v>15</v>
      </c>
      <c r="B120" s="13">
        <v>25</v>
      </c>
    </row>
    <row r="121" spans="1:2" x14ac:dyDescent="0.2">
      <c r="A121" s="13" t="s">
        <v>14</v>
      </c>
      <c r="B121" s="13">
        <v>32.1</v>
      </c>
    </row>
    <row r="122" spans="1:2" x14ac:dyDescent="0.2">
      <c r="A122" s="12" t="s">
        <v>16</v>
      </c>
      <c r="B122" s="12">
        <v>39.9</v>
      </c>
    </row>
    <row r="125" spans="1:2" x14ac:dyDescent="0.2">
      <c r="A125" t="s">
        <v>17</v>
      </c>
    </row>
    <row r="126" spans="1:2" x14ac:dyDescent="0.2">
      <c r="A126">
        <f>B121+B122</f>
        <v>72</v>
      </c>
    </row>
    <row r="128" spans="1:2" x14ac:dyDescent="0.2">
      <c r="A128" t="s">
        <v>20</v>
      </c>
    </row>
    <row r="129" spans="1:1" x14ac:dyDescent="0.2">
      <c r="A129">
        <f>B122+B121+B121</f>
        <v>104.1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2018-03-19T07:49:05Z</dcterms:modified>
</cp:coreProperties>
</file>