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ypothèses" sheetId="1" r:id="rId4"/>
    <sheet state="visible" name="Detailed LCA" sheetId="2" r:id="rId5"/>
    <sheet state="visible" name="Standard LCA" sheetId="3" r:id="rId6"/>
    <sheet state="visible" name="Grid electricity LCA" sheetId="4" r:id="rId7"/>
    <sheet state="visible" name="Constants" sheetId="5" r:id="rId8"/>
  </sheets>
  <definedNames>
    <definedName hidden="1" localSheetId="1" name="_xlnm._FilterDatabase">'Detailed LCA'!$A$1:$AA$92</definedName>
  </definedNames>
  <calcPr/>
  <extLst>
    <ext uri="GoogleSheetsCustomDataVersion2">
      <go:sheetsCustomData xmlns:go="http://customooxmlschemas.google.com/" r:id="rId9" roundtripDataChecksum="DckHgwDiUXoGfmcoqlFetA+FeUTXpFwHO77xbuZCwzw="/>
    </ext>
  </extLst>
</workbook>
</file>

<file path=xl/sharedStrings.xml><?xml version="1.0" encoding="utf-8"?>
<sst xmlns="http://schemas.openxmlformats.org/spreadsheetml/2006/main" count="1497" uniqueCount="587">
  <si>
    <t>Database LCA</t>
  </si>
  <si>
    <t>Description of the sheets</t>
  </si>
  <si>
    <t>Sheet name</t>
  </si>
  <si>
    <t>Description</t>
  </si>
  <si>
    <t>Detailed LCA</t>
  </si>
  <si>
    <t>Life-cycle analysis values per pathway and feedstock, as exhaustive as possible</t>
  </si>
  <si>
    <t>Standard LCA</t>
  </si>
  <si>
    <t>Life-cycle analysis values for each pathway specified in the demand database</t>
  </si>
  <si>
    <t>Grid electricity LCA</t>
  </si>
  <si>
    <t>Life-cycle analysis values for grid electricity per country. Source : Carbon Footprint</t>
  </si>
  <si>
    <t>Constants</t>
  </si>
  <si>
    <t>Physical hypotheses used</t>
  </si>
  <si>
    <t xml:space="preserve">Description of the database columns </t>
  </si>
  <si>
    <t>Column name</t>
  </si>
  <si>
    <t>Pathway</t>
  </si>
  <si>
    <t>ICAO SAF pathway</t>
  </si>
  <si>
    <t>Standalone/integrated</t>
  </si>
  <si>
    <t>Binary indicating whether we consider an installation producing SAF from an intermediate product not produced in a facility co-located with the installation (standalone), or not</t>
  </si>
  <si>
    <t>Feedstock</t>
  </si>
  <si>
    <t>Feedstock considered</t>
  </si>
  <si>
    <t>Certified</t>
  </si>
  <si>
    <t>Binary indicating whether the pathway is certified by the ASTM</t>
  </si>
  <si>
    <t>Region</t>
  </si>
  <si>
    <t>Production region</t>
  </si>
  <si>
    <t>Core LCA</t>
  </si>
  <si>
    <t>Life-cycle analysis value in gCO2eq/MJ, excluding induced land-used change (ILUC)</t>
  </si>
  <si>
    <t>ILUC value</t>
  </si>
  <si>
    <t>Value in gCO2eq/MJ of the induced land-used change (ILUC) impact</t>
  </si>
  <si>
    <t>Full LC factor (gCO2eq/MJ)</t>
  </si>
  <si>
    <t>Life-cycle analysis value in gCO2eq/MJ, including induced land-used change (ILUC)</t>
  </si>
  <si>
    <t>Source</t>
  </si>
  <si>
    <t>Source of the data</t>
  </si>
  <si>
    <t>Qualifies for ICAO (-10%) ?</t>
  </si>
  <si>
    <t>Binary indicating whether the production reaches the 10% threshold defined by ICAO as the minimum to be qualified as SAF</t>
  </si>
  <si>
    <t>Qualifies for USA (-50%) ?</t>
  </si>
  <si>
    <t>Binary indicating whether the production reaches the 50% threshold defined by the US as the minimum to be qualified as SAF</t>
  </si>
  <si>
    <t>Qualifies for EU (-65%) ?</t>
  </si>
  <si>
    <t>Binary indicating whether the production reaches the 65% threshold defined by the EU as the minimum to be qualified as SAF</t>
  </si>
  <si>
    <t>Principle</t>
  </si>
  <si>
    <t>The detailed database considers LCA values from the CORSIA dataset, as well as some academic studies. For e-fuels (PtL), we used the energy efficiencies given in the Référentiel Climat of ISAE-SUPAERO for point-source capture and direct air capture to compute the CO2 emissions for 1 MJ of e-fuel depending on the carbon intensity of the electricity used. 
In the standard LCA sheet, we first defined N/A values as the minimum reduction required to be qualified as SAF in the considered region. For biofuels, we calculated an average of all the LCAs for each pathway, excluding some outliers (e.g. HEFA - Palm oil). Since HEFA-World was the most recurring pathway in the demand database, we also defined a HEFA-UCO-World value to consider some facilities clearly oriented towards what is usually considered as a more sustainable feedstock. As for PtL, we calculated from the formula defined in the detailed LCA sheet for the countries found in the demand database. We also computed a PtL value for facilities claiming to use 100% renewable electricity for their production, granting them a much better environmental performance than those using electricity from the grid.</t>
  </si>
  <si>
    <t>Conventional jet fuel</t>
  </si>
  <si>
    <t>N/A</t>
  </si>
  <si>
    <t>Petrol</t>
  </si>
  <si>
    <t>World</t>
  </si>
  <si>
    <t>F-T</t>
  </si>
  <si>
    <t>Both</t>
  </si>
  <si>
    <t xml:space="preserve">Agricultural residues </t>
  </si>
  <si>
    <t>CORSIA</t>
  </si>
  <si>
    <t xml:space="preserve">Forestry residues </t>
  </si>
  <si>
    <t xml:space="preserve">Municipal solid waste (MSW), 0% non-biogenic carbon (NBC) </t>
  </si>
  <si>
    <t xml:space="preserve">Municipal solid waste (MSW) (NBC given as a percentage of the nonbiogenic carbon content) </t>
  </si>
  <si>
    <t>NBC*170,5 + 5,2</t>
  </si>
  <si>
    <t xml:space="preserve">NBC*170,5 + 5,2 </t>
  </si>
  <si>
    <t xml:space="preserve">Poplar (short-rotation woody crops) </t>
  </si>
  <si>
    <t xml:space="preserve">USA </t>
  </si>
  <si>
    <t xml:space="preserve">Miscanthus (herbaceous energy crops) </t>
  </si>
  <si>
    <t xml:space="preserve">EU </t>
  </si>
  <si>
    <t xml:space="preserve">Switchgrass (herbaceous energy crops) </t>
  </si>
  <si>
    <t>HEFA</t>
  </si>
  <si>
    <t xml:space="preserve">Tallow </t>
  </si>
  <si>
    <t xml:space="preserve">World </t>
  </si>
  <si>
    <t xml:space="preserve">Used cooking oil </t>
  </si>
  <si>
    <t xml:space="preserve">Palm fatty acid distillate </t>
  </si>
  <si>
    <t xml:space="preserve">Corn oil </t>
  </si>
  <si>
    <t xml:space="preserve">Soybean oil </t>
  </si>
  <si>
    <t xml:space="preserve">Brazil </t>
  </si>
  <si>
    <t xml:space="preserve">Rapeseed oil </t>
  </si>
  <si>
    <t xml:space="preserve">Palm oil  </t>
  </si>
  <si>
    <t xml:space="preserve">Malaysia &amp; Indonesia </t>
  </si>
  <si>
    <t xml:space="preserve">Brassica carinata oil </t>
  </si>
  <si>
    <t xml:space="preserve">World  </t>
  </si>
  <si>
    <t xml:space="preserve">Camelina oil </t>
  </si>
  <si>
    <t>Jatropha oil - meal used as fertilizer or electricity input</t>
  </si>
  <si>
    <t xml:space="preserve">India </t>
  </si>
  <si>
    <t>Jatropha oil - meal used as animal feed</t>
  </si>
  <si>
    <t>ATJ - isobutanol</t>
  </si>
  <si>
    <t xml:space="preserve">Sugarcane </t>
  </si>
  <si>
    <t xml:space="preserve">Corn grain </t>
  </si>
  <si>
    <t xml:space="preserve">Molasses </t>
  </si>
  <si>
    <t>ATJ - ethanol</t>
  </si>
  <si>
    <t>Integrated</t>
  </si>
  <si>
    <t>Standalone</t>
  </si>
  <si>
    <t xml:space="preserve">Agricultural residues  </t>
  </si>
  <si>
    <t xml:space="preserve">Forestry residues  </t>
  </si>
  <si>
    <t xml:space="preserve">Miscanthus (herbaceous energy crops)  </t>
  </si>
  <si>
    <t xml:space="preserve">Switchgrass (herbaceous energy crops)  </t>
  </si>
  <si>
    <t xml:space="preserve">Waste gases  </t>
  </si>
  <si>
    <t xml:space="preserve">Waste gases </t>
  </si>
  <si>
    <t>SIP</t>
  </si>
  <si>
    <t xml:space="preserve">Sugar beet </t>
  </si>
  <si>
    <t>HEFA - co-processed with petrol</t>
  </si>
  <si>
    <t xml:space="preserve">Tallow  </t>
  </si>
  <si>
    <t>Jong, Antonissen et al., 2017</t>
  </si>
  <si>
    <t>Jatropha</t>
  </si>
  <si>
    <t>Willow</t>
  </si>
  <si>
    <t>Poplar</t>
  </si>
  <si>
    <t>Corn stover</t>
  </si>
  <si>
    <t>Forestry residues</t>
  </si>
  <si>
    <t>HTL</t>
  </si>
  <si>
    <t>Pyrolysis</t>
  </si>
  <si>
    <t>ATJ</t>
  </si>
  <si>
    <t>Corn</t>
  </si>
  <si>
    <t>Sugar cane</t>
  </si>
  <si>
    <t>DSHC</t>
  </si>
  <si>
    <t>Sugar cane (increased blend level)</t>
  </si>
  <si>
    <t>Sugar cane (10% blend level)</t>
  </si>
  <si>
    <t>PtL</t>
  </si>
  <si>
    <t>Point-source capture (efficiency : 0,35 MJ-out/MJ-in)</t>
  </si>
  <si>
    <t>France</t>
  </si>
  <si>
    <t>https://www.euractiv.com/wp-content/uploads/sites/2/2020/06/20200507_Hydrogen-Powered-Aviation-report_FINAL-web-ID-8706035.pdf</t>
  </si>
  <si>
    <t>Direct air capture (efficiency : 0,22 MJ-out/MJ-in)</t>
  </si>
  <si>
    <t>1/0,35*intensité carbone mix électrique</t>
  </si>
  <si>
    <t>1/0,22*intensité carbone mix électrique</t>
  </si>
  <si>
    <t>Pathway_Region</t>
  </si>
  <si>
    <t>Europe</t>
  </si>
  <si>
    <t>USA</t>
  </si>
  <si>
    <t>FT</t>
  </si>
  <si>
    <t>HEFA - UCO</t>
  </si>
  <si>
    <t>Brazil</t>
  </si>
  <si>
    <t>PtL - PSC</t>
  </si>
  <si>
    <t>PtL - DAC</t>
  </si>
  <si>
    <t>Canada</t>
  </si>
  <si>
    <t>Netherlands</t>
  </si>
  <si>
    <t>PtL - PSC - ren</t>
  </si>
  <si>
    <t>PtL - DAC - ren</t>
  </si>
  <si>
    <t>2022 COUNTRY SPECIFIC ELECTRICITY GRID GREENHOUSE GAS EMISSION FACTORS</t>
  </si>
  <si>
    <t>(kgCO2e per kWh)</t>
  </si>
  <si>
    <t>Country Code</t>
  </si>
  <si>
    <t>Country</t>
  </si>
  <si>
    <t>Total Production fuel mix factor 
 (Scope 2 + Scope 3)</t>
  </si>
  <si>
    <t>Generation 
 (Scope 2)</t>
  </si>
  <si>
    <t>Transmission &amp; Distribution 
 (Scope 3)</t>
  </si>
  <si>
    <t>Residual fuel mix factor 
 (for Market Based)</t>
  </si>
  <si>
    <t>Base data Year</t>
  </si>
  <si>
    <t>Comments</t>
  </si>
  <si>
    <t>AE</t>
  </si>
  <si>
    <t>United Arab Emirates</t>
  </si>
  <si>
    <t>Dubai Electricity &amp; Water Authority (sustainability report 2020 published 14/12/2021)</t>
  </si>
  <si>
    <t>AF</t>
  </si>
  <si>
    <t>Afghanistan</t>
  </si>
  <si>
    <t>Carbon Footprint Ltd's GHG Factors for International Grid Electricity (ROW) 2022</t>
  </si>
  <si>
    <t>Calculated from Fuel Mix</t>
  </si>
  <si>
    <t>AG</t>
  </si>
  <si>
    <t>Antigua and Barbuda</t>
  </si>
  <si>
    <t>AL</t>
  </si>
  <si>
    <t>Albania</t>
  </si>
  <si>
    <t>AM</t>
  </si>
  <si>
    <t>Armenia</t>
  </si>
  <si>
    <t>AO</t>
  </si>
  <si>
    <t>Angola</t>
  </si>
  <si>
    <t>AR</t>
  </si>
  <si>
    <t>Argentina</t>
  </si>
  <si>
    <t>Climate Transparency (2021 Report)</t>
  </si>
  <si>
    <t>Emissions intensity of the power sector</t>
  </si>
  <si>
    <t>AS</t>
  </si>
  <si>
    <t>American Samoa</t>
  </si>
  <si>
    <t>AT</t>
  </si>
  <si>
    <t>Austria</t>
  </si>
  <si>
    <t>Association of Issuing Bodies (AIB) 2022</t>
  </si>
  <si>
    <t>Production mix factor</t>
  </si>
  <si>
    <t>AU</t>
  </si>
  <si>
    <t>Australia</t>
  </si>
  <si>
    <t>Australian Government</t>
  </si>
  <si>
    <t>Published in August 2021</t>
  </si>
  <si>
    <t>AW</t>
  </si>
  <si>
    <t>Aruba</t>
  </si>
  <si>
    <t>AZ</t>
  </si>
  <si>
    <t>Azerbaijan</t>
  </si>
  <si>
    <t>BA</t>
  </si>
  <si>
    <t>Bosnia &amp; Herzegovina</t>
  </si>
  <si>
    <t>Production &amp; residual mix factor</t>
  </si>
  <si>
    <t>BB</t>
  </si>
  <si>
    <t>Barbados</t>
  </si>
  <si>
    <t>BD</t>
  </si>
  <si>
    <t>Bangladesh</t>
  </si>
  <si>
    <t>BE</t>
  </si>
  <si>
    <t>Belgium</t>
  </si>
  <si>
    <t>BF</t>
  </si>
  <si>
    <t>Burkina Faso</t>
  </si>
  <si>
    <t>BG</t>
  </si>
  <si>
    <t>Bulgaria</t>
  </si>
  <si>
    <t>BI</t>
  </si>
  <si>
    <t>Burundi</t>
  </si>
  <si>
    <t>BJ</t>
  </si>
  <si>
    <t>Benin</t>
  </si>
  <si>
    <t>BN</t>
  </si>
  <si>
    <t>Brunei</t>
  </si>
  <si>
    <t>BO</t>
  </si>
  <si>
    <t>Bolivia</t>
  </si>
  <si>
    <t>BR</t>
  </si>
  <si>
    <t>BS</t>
  </si>
  <si>
    <t>Bahamas</t>
  </si>
  <si>
    <t>BT</t>
  </si>
  <si>
    <t>Bhutan</t>
  </si>
  <si>
    <t>BY</t>
  </si>
  <si>
    <t>Belarus</t>
  </si>
  <si>
    <t>BZ</t>
  </si>
  <si>
    <t>Belize</t>
  </si>
  <si>
    <t>CA</t>
  </si>
  <si>
    <t>UN Framework Convention on Climate Change (2022)</t>
  </si>
  <si>
    <t>Combined generation and distribution factor. Regional factors are available. See separate table below.</t>
  </si>
  <si>
    <t>CD</t>
  </si>
  <si>
    <t>Democratic Republic of Congo</t>
  </si>
  <si>
    <t>CF</t>
  </si>
  <si>
    <t>Central African Republic</t>
  </si>
  <si>
    <t>CG</t>
  </si>
  <si>
    <t>Congo</t>
  </si>
  <si>
    <t>CH</t>
  </si>
  <si>
    <t>Switzerland</t>
  </si>
  <si>
    <t>CI</t>
  </si>
  <si>
    <t>Cote d'Ivoire</t>
  </si>
  <si>
    <t>CK</t>
  </si>
  <si>
    <t>Cook Islands</t>
  </si>
  <si>
    <t>CL</t>
  </si>
  <si>
    <t>Chile</t>
  </si>
  <si>
    <t>CM</t>
  </si>
  <si>
    <t>Cameroon</t>
  </si>
  <si>
    <t>CN</t>
  </si>
  <si>
    <t>China (PR)</t>
  </si>
  <si>
    <t>CO</t>
  </si>
  <si>
    <t>Colombia</t>
  </si>
  <si>
    <t>CR</t>
  </si>
  <si>
    <t>Costa Rica</t>
  </si>
  <si>
    <t>CU</t>
  </si>
  <si>
    <t>Cuba</t>
  </si>
  <si>
    <t>CV</t>
  </si>
  <si>
    <t>Cape Verde</t>
  </si>
  <si>
    <t>CY</t>
  </si>
  <si>
    <t>Cyprus</t>
  </si>
  <si>
    <t>CZ</t>
  </si>
  <si>
    <t>Czech Republic</t>
  </si>
  <si>
    <t>DE</t>
  </si>
  <si>
    <t>Germany</t>
  </si>
  <si>
    <t>DJ</t>
  </si>
  <si>
    <t>Djibouti</t>
  </si>
  <si>
    <t>DK</t>
  </si>
  <si>
    <t>Denmark</t>
  </si>
  <si>
    <t>DM</t>
  </si>
  <si>
    <t>Dominica</t>
  </si>
  <si>
    <t>DO</t>
  </si>
  <si>
    <t>Dominican Republic</t>
  </si>
  <si>
    <t>DZ</t>
  </si>
  <si>
    <t>Algeria</t>
  </si>
  <si>
    <t>EC</t>
  </si>
  <si>
    <t>Ecuador</t>
  </si>
  <si>
    <t>EE</t>
  </si>
  <si>
    <t>Estonia</t>
  </si>
  <si>
    <t>EG</t>
  </si>
  <si>
    <t>Egypt</t>
  </si>
  <si>
    <t>ER</t>
  </si>
  <si>
    <t>Eritrea</t>
  </si>
  <si>
    <t>ES</t>
  </si>
  <si>
    <t>Spain</t>
  </si>
  <si>
    <t>ET</t>
  </si>
  <si>
    <t>Ethiopia</t>
  </si>
  <si>
    <t>FI</t>
  </si>
  <si>
    <t>Finland</t>
  </si>
  <si>
    <t>FJ</t>
  </si>
  <si>
    <t>Fiji</t>
  </si>
  <si>
    <t>FK</t>
  </si>
  <si>
    <t>Falkland Islands</t>
  </si>
  <si>
    <t>FO</t>
  </si>
  <si>
    <t>Faeroe Islands</t>
  </si>
  <si>
    <t>FR</t>
  </si>
  <si>
    <t>GA</t>
  </si>
  <si>
    <t>Gabon</t>
  </si>
  <si>
    <t>GB</t>
  </si>
  <si>
    <t>United Kingdom</t>
  </si>
  <si>
    <t>UK Government GHG Conversion Factors for Company Reporting (2022) and Association of Issuing Bodies (AIB) 2022</t>
  </si>
  <si>
    <t>Residual mix factor from AIB</t>
  </si>
  <si>
    <t>GD</t>
  </si>
  <si>
    <t>Grenada</t>
  </si>
  <si>
    <t>GE</t>
  </si>
  <si>
    <t>Georgia</t>
  </si>
  <si>
    <t>GF</t>
  </si>
  <si>
    <t>French Guiana</t>
  </si>
  <si>
    <t>GH</t>
  </si>
  <si>
    <t>Ghana</t>
  </si>
  <si>
    <t>GL</t>
  </si>
  <si>
    <t>Greenland</t>
  </si>
  <si>
    <t>GM</t>
  </si>
  <si>
    <t>Gambia</t>
  </si>
  <si>
    <t>GN</t>
  </si>
  <si>
    <t>Guinea</t>
  </si>
  <si>
    <t>GP</t>
  </si>
  <si>
    <t>Guadeloupe</t>
  </si>
  <si>
    <t>GQ</t>
  </si>
  <si>
    <t>Equatorial Guinea</t>
  </si>
  <si>
    <t>GR</t>
  </si>
  <si>
    <t>Greece</t>
  </si>
  <si>
    <t>GT</t>
  </si>
  <si>
    <t>Guatemala</t>
  </si>
  <si>
    <t>GU</t>
  </si>
  <si>
    <t>Guam</t>
  </si>
  <si>
    <t>GW</t>
  </si>
  <si>
    <t>Guinea-Bissau</t>
  </si>
  <si>
    <t>GY</t>
  </si>
  <si>
    <t>Guyana</t>
  </si>
  <si>
    <t>HK</t>
  </si>
  <si>
    <t>Hong Kong (China)</t>
  </si>
  <si>
    <t>Hong Kong Electric Company (2021)</t>
  </si>
  <si>
    <t>Combined generation and T&amp;D factor</t>
  </si>
  <si>
    <t>CLP Group (2021)</t>
  </si>
  <si>
    <t>HN</t>
  </si>
  <si>
    <t>Honduras</t>
  </si>
  <si>
    <t>HR</t>
  </si>
  <si>
    <t>Croatia</t>
  </si>
  <si>
    <t>HT</t>
  </si>
  <si>
    <t>Haiti</t>
  </si>
  <si>
    <t>HU</t>
  </si>
  <si>
    <t>Hungary</t>
  </si>
  <si>
    <t>ID</t>
  </si>
  <si>
    <t>Indonesia</t>
  </si>
  <si>
    <t>IE</t>
  </si>
  <si>
    <t>Ireland</t>
  </si>
  <si>
    <t>IL</t>
  </si>
  <si>
    <t>Israel</t>
  </si>
  <si>
    <t>IN</t>
  </si>
  <si>
    <t>India</t>
  </si>
  <si>
    <t>IQ</t>
  </si>
  <si>
    <t>Iraq</t>
  </si>
  <si>
    <t>IR</t>
  </si>
  <si>
    <t>Iran</t>
  </si>
  <si>
    <t>IS</t>
  </si>
  <si>
    <t>Iceland</t>
  </si>
  <si>
    <t>IT</t>
  </si>
  <si>
    <t>Italy</t>
  </si>
  <si>
    <t>JM</t>
  </si>
  <si>
    <t>Jamaica</t>
  </si>
  <si>
    <t>JO</t>
  </si>
  <si>
    <t>Jordan</t>
  </si>
  <si>
    <t>JP</t>
  </si>
  <si>
    <t>Japan</t>
  </si>
  <si>
    <t>KE</t>
  </si>
  <si>
    <t>Kenya</t>
  </si>
  <si>
    <t>KG</t>
  </si>
  <si>
    <t>Kyrgyzstan</t>
  </si>
  <si>
    <t>KH</t>
  </si>
  <si>
    <t>Cambodia</t>
  </si>
  <si>
    <t>KI</t>
  </si>
  <si>
    <t>Kiribati</t>
  </si>
  <si>
    <t>KM</t>
  </si>
  <si>
    <t>Comoros</t>
  </si>
  <si>
    <t>KN</t>
  </si>
  <si>
    <t>Saint Kitts and Nevis</t>
  </si>
  <si>
    <t>KR</t>
  </si>
  <si>
    <t>Korea (Republic)</t>
  </si>
  <si>
    <t>KP</t>
  </si>
  <si>
    <t>North Korea</t>
  </si>
  <si>
    <t>KW</t>
  </si>
  <si>
    <t>Kuwait</t>
  </si>
  <si>
    <t>KY</t>
  </si>
  <si>
    <t>Cayman Islands</t>
  </si>
  <si>
    <t>KZ</t>
  </si>
  <si>
    <t>Kazakhstan</t>
  </si>
  <si>
    <t>LA</t>
  </si>
  <si>
    <t>Laos</t>
  </si>
  <si>
    <t>LB</t>
  </si>
  <si>
    <t>Lebanon</t>
  </si>
  <si>
    <t>LC</t>
  </si>
  <si>
    <t>Saint Lucia</t>
  </si>
  <si>
    <t>LK</t>
  </si>
  <si>
    <t>Sri Lanka</t>
  </si>
  <si>
    <t>LR</t>
  </si>
  <si>
    <t>Liberia</t>
  </si>
  <si>
    <t>LS</t>
  </si>
  <si>
    <t>Lesotho</t>
  </si>
  <si>
    <t>LT</t>
  </si>
  <si>
    <t>Lithuania</t>
  </si>
  <si>
    <t>LU</t>
  </si>
  <si>
    <t>Luxembourg</t>
  </si>
  <si>
    <t>LV</t>
  </si>
  <si>
    <t>Latvia</t>
  </si>
  <si>
    <t>LY</t>
  </si>
  <si>
    <t>Libya</t>
  </si>
  <si>
    <t>MA</t>
  </si>
  <si>
    <t>Morocco</t>
  </si>
  <si>
    <t>MD</t>
  </si>
  <si>
    <t>Moldova</t>
  </si>
  <si>
    <t>ME</t>
  </si>
  <si>
    <t>Montenegro</t>
  </si>
  <si>
    <t>MG</t>
  </si>
  <si>
    <t>Madagascar</t>
  </si>
  <si>
    <t>MK</t>
  </si>
  <si>
    <t>North Macedonia</t>
  </si>
  <si>
    <t>ML</t>
  </si>
  <si>
    <t>Mali</t>
  </si>
  <si>
    <t>MM</t>
  </si>
  <si>
    <t>Myanmar</t>
  </si>
  <si>
    <t>MN</t>
  </si>
  <si>
    <t>Mongolia</t>
  </si>
  <si>
    <t>MO</t>
  </si>
  <si>
    <t>Macao</t>
  </si>
  <si>
    <t>MQ</t>
  </si>
  <si>
    <t>Martinique</t>
  </si>
  <si>
    <t>MR</t>
  </si>
  <si>
    <t>Mauritania</t>
  </si>
  <si>
    <t>MS</t>
  </si>
  <si>
    <t>Montserrat</t>
  </si>
  <si>
    <t>MT</t>
  </si>
  <si>
    <t>Malta</t>
  </si>
  <si>
    <t>MU</t>
  </si>
  <si>
    <t>Mauritius</t>
  </si>
  <si>
    <t>MV</t>
  </si>
  <si>
    <t>Maldives</t>
  </si>
  <si>
    <t>MW</t>
  </si>
  <si>
    <t>Malawi</t>
  </si>
  <si>
    <t>MX</t>
  </si>
  <si>
    <t>Mexico</t>
  </si>
  <si>
    <t>MY</t>
  </si>
  <si>
    <t>Malaysia</t>
  </si>
  <si>
    <t>MZ</t>
  </si>
  <si>
    <t>Mozambique</t>
  </si>
  <si>
    <t>NA</t>
  </si>
  <si>
    <t>Namibia</t>
  </si>
  <si>
    <t>NC</t>
  </si>
  <si>
    <t>New Caledonia</t>
  </si>
  <si>
    <t>NE</t>
  </si>
  <si>
    <t>Niger</t>
  </si>
  <si>
    <t>NG</t>
  </si>
  <si>
    <t>Nigeria</t>
  </si>
  <si>
    <t>NI</t>
  </si>
  <si>
    <t>Nicaragua</t>
  </si>
  <si>
    <t>NL</t>
  </si>
  <si>
    <t>NO</t>
  </si>
  <si>
    <t>Norway</t>
  </si>
  <si>
    <t>NP</t>
  </si>
  <si>
    <t>Nepal</t>
  </si>
  <si>
    <t>NR</t>
  </si>
  <si>
    <t>Nauru</t>
  </si>
  <si>
    <t>NZ</t>
  </si>
  <si>
    <t>New Zealand</t>
  </si>
  <si>
    <t>Ministry for the Environment</t>
  </si>
  <si>
    <t>Emission factors published in 2020, based on 2018 national inventory.</t>
  </si>
  <si>
    <t>OM</t>
  </si>
  <si>
    <t>Oman</t>
  </si>
  <si>
    <t>PA</t>
  </si>
  <si>
    <t>Panama</t>
  </si>
  <si>
    <t>PE</t>
  </si>
  <si>
    <t>Peru</t>
  </si>
  <si>
    <t>PF</t>
  </si>
  <si>
    <t>French Polynesia</t>
  </si>
  <si>
    <t>PG</t>
  </si>
  <si>
    <t>Papua New Guinea</t>
  </si>
  <si>
    <t>PH</t>
  </si>
  <si>
    <t>Philippines</t>
  </si>
  <si>
    <t>PK</t>
  </si>
  <si>
    <t>Pakistan</t>
  </si>
  <si>
    <t>PL</t>
  </si>
  <si>
    <t>Poland</t>
  </si>
  <si>
    <t>PM</t>
  </si>
  <si>
    <t>Saint Pierre and Miquelon</t>
  </si>
  <si>
    <t>PR</t>
  </si>
  <si>
    <t>Puerto Rico</t>
  </si>
  <si>
    <t>PS</t>
  </si>
  <si>
    <t>Palestine</t>
  </si>
  <si>
    <t>PT</t>
  </si>
  <si>
    <t>Portugal</t>
  </si>
  <si>
    <t>PY</t>
  </si>
  <si>
    <t>Paraguay</t>
  </si>
  <si>
    <t>QA</t>
  </si>
  <si>
    <t>Qatar</t>
  </si>
  <si>
    <t>RE</t>
  </si>
  <si>
    <t>Reunion</t>
  </si>
  <si>
    <t>RO</t>
  </si>
  <si>
    <t>Romania</t>
  </si>
  <si>
    <t>RS</t>
  </si>
  <si>
    <t>Serbia</t>
  </si>
  <si>
    <t>RW</t>
  </si>
  <si>
    <t>Rwanda</t>
  </si>
  <si>
    <t>SA</t>
  </si>
  <si>
    <t>Saudi Arabia</t>
  </si>
  <si>
    <t>SB</t>
  </si>
  <si>
    <t>Solomon Islands</t>
  </si>
  <si>
    <t>SC</t>
  </si>
  <si>
    <t>Seychelles</t>
  </si>
  <si>
    <t>SD</t>
  </si>
  <si>
    <t>Sudan</t>
  </si>
  <si>
    <t>SE</t>
  </si>
  <si>
    <t>Sweden</t>
  </si>
  <si>
    <t>SG</t>
  </si>
  <si>
    <t>Singapore</t>
  </si>
  <si>
    <t>Singapore Energy Market Authority (EMA), September 2021</t>
  </si>
  <si>
    <t>Electricity Grid Emissions Factors</t>
  </si>
  <si>
    <t>SI</t>
  </si>
  <si>
    <t>Slovenia</t>
  </si>
  <si>
    <t>SK</t>
  </si>
  <si>
    <t>Slovakia</t>
  </si>
  <si>
    <t>SL</t>
  </si>
  <si>
    <t>Sierra Leone</t>
  </si>
  <si>
    <t>SN</t>
  </si>
  <si>
    <t>Senegal</t>
  </si>
  <si>
    <t>SO</t>
  </si>
  <si>
    <t>Somalia</t>
  </si>
  <si>
    <t>SR</t>
  </si>
  <si>
    <t>Suriname</t>
  </si>
  <si>
    <t>SS</t>
  </si>
  <si>
    <t>South Sudan</t>
  </si>
  <si>
    <t>ST</t>
  </si>
  <si>
    <t>Sao Tome and Principe</t>
  </si>
  <si>
    <t>SV</t>
  </si>
  <si>
    <t>El Salvador</t>
  </si>
  <si>
    <t>SY</t>
  </si>
  <si>
    <t>Syria</t>
  </si>
  <si>
    <t>SZ</t>
  </si>
  <si>
    <t>Eswatini</t>
  </si>
  <si>
    <t>TC</t>
  </si>
  <si>
    <t>Turks and Caicos Islands</t>
  </si>
  <si>
    <t>TD</t>
  </si>
  <si>
    <t>Chad</t>
  </si>
  <si>
    <t>TG</t>
  </si>
  <si>
    <t>Togo</t>
  </si>
  <si>
    <t>TH</t>
  </si>
  <si>
    <t>Thailand</t>
  </si>
  <si>
    <t>Energy Policy and Planning Office (EPPO) Thai Government Ministry of Energy</t>
  </si>
  <si>
    <t>Generation Factor</t>
  </si>
  <si>
    <t>TJ</t>
  </si>
  <si>
    <t>Tajikistan</t>
  </si>
  <si>
    <t>TM</t>
  </si>
  <si>
    <t>Turkmenistan</t>
  </si>
  <si>
    <t>TN</t>
  </si>
  <si>
    <t>Tunisia</t>
  </si>
  <si>
    <t>TO</t>
  </si>
  <si>
    <t>Tonga</t>
  </si>
  <si>
    <t>TR</t>
  </si>
  <si>
    <t>Turkey</t>
  </si>
  <si>
    <t>TT</t>
  </si>
  <si>
    <t>Trinidad and Tobago</t>
  </si>
  <si>
    <t>TW</t>
  </si>
  <si>
    <t>Taiwan</t>
  </si>
  <si>
    <t>TZ</t>
  </si>
  <si>
    <t>Tanzania</t>
  </si>
  <si>
    <t>UA</t>
  </si>
  <si>
    <t>Ukraine</t>
  </si>
  <si>
    <t>UG</t>
  </si>
  <si>
    <t>Uganda</t>
  </si>
  <si>
    <t>US</t>
  </si>
  <si>
    <t>United States</t>
  </si>
  <si>
    <t>US Env Protection Agency (EPA) eGrid (2022)</t>
  </si>
  <si>
    <t>Regional factors are available. See US States tab</t>
  </si>
  <si>
    <t>UY</t>
  </si>
  <si>
    <t>Uruguay</t>
  </si>
  <si>
    <t>UZ</t>
  </si>
  <si>
    <t>Uzbekistan</t>
  </si>
  <si>
    <t>VC</t>
  </si>
  <si>
    <t>Saint Vincent and the Grenadines</t>
  </si>
  <si>
    <t>VE</t>
  </si>
  <si>
    <t>Venezuela</t>
  </si>
  <si>
    <t>VG</t>
  </si>
  <si>
    <t>British Virgin Islands</t>
  </si>
  <si>
    <t>VI</t>
  </si>
  <si>
    <t>United States Virgin Islands</t>
  </si>
  <si>
    <t>VN</t>
  </si>
  <si>
    <t>Vietnam</t>
  </si>
  <si>
    <t>VU</t>
  </si>
  <si>
    <t>Vanuatu</t>
  </si>
  <si>
    <t>WS</t>
  </si>
  <si>
    <t>Samoa</t>
  </si>
  <si>
    <t>XK</t>
  </si>
  <si>
    <t>Kosovo</t>
  </si>
  <si>
    <t>YE</t>
  </si>
  <si>
    <t>Yemen</t>
  </si>
  <si>
    <t>ZA</t>
  </si>
  <si>
    <t>South Africa</t>
  </si>
  <si>
    <t>ZM</t>
  </si>
  <si>
    <t>Zambia</t>
  </si>
  <si>
    <t>ZW</t>
  </si>
  <si>
    <t>Zimbabwe</t>
  </si>
  <si>
    <t>Africa</t>
  </si>
  <si>
    <t>Asia</t>
  </si>
  <si>
    <t>Asia Pacific</t>
  </si>
  <si>
    <t>CIS</t>
  </si>
  <si>
    <t>European Union (27)</t>
  </si>
  <si>
    <t>Latin America and Caribbean</t>
  </si>
  <si>
    <t>Middle East</t>
  </si>
  <si>
    <t>Non-OECD</t>
  </si>
  <si>
    <t>North America</t>
  </si>
  <si>
    <t>Oceania</t>
  </si>
  <si>
    <t>OECD</t>
  </si>
  <si>
    <t>South America</t>
  </si>
  <si>
    <t>Value</t>
  </si>
  <si>
    <t>Electricity efficiency PSC</t>
  </si>
  <si>
    <t>Power‐to‐Liquids as Renewable Fuel Option for Aviation: A Review - Schmidt - 2018 - Chemie Ingenieur Technik - Wiley Online Library</t>
  </si>
  <si>
    <t>Electricity efficiency DAC</t>
  </si>
  <si>
    <t>Density of jet fuel (kg/L)</t>
  </si>
  <si>
    <t>Sustainable Aviation Fuel: Review of Technical Pathways Report (energy.gov)</t>
  </si>
  <si>
    <t>Specific energy of jet fuel (MJ/kg)</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</si>
</sst>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sz val="11.0"/>
      <color theme="1"/>
      <name val="Calibri"/>
    </font>
    <font>
      <b/>
      <sz val="20.0"/>
      <color rgb="FFFFFFFF"/>
      <name val="&quot;Century Gothic&quot;"/>
    </font>
    <font>
      <b/>
      <sz val="11.0"/>
      <color rgb="FFFFFFFF"/>
      <name val="Arial"/>
    </font>
    <font>
      <sz val="10.0"/>
      <color rgb="FFFFFFFF"/>
      <name val="Arial"/>
    </font>
    <font>
      <color rgb="FFFFFFFF"/>
      <name val="Arial"/>
    </font>
    <font>
      <b/>
      <sz val="11.0"/>
      <color theme="1"/>
      <name val="Calibri"/>
    </font>
    <font>
      <color theme="1"/>
      <name val="Calibri"/>
      <scheme val="minor"/>
    </font>
    <font>
      <sz val="10.0"/>
      <color theme="1"/>
      <name val="Calibri"/>
      <scheme val="minor"/>
    </font>
    <font>
      <sz val="10.0"/>
      <color rgb="FF000000"/>
      <name val="Calibri"/>
      <scheme val="minor"/>
    </font>
    <font>
      <u/>
      <color rgb="FF0000FF"/>
    </font>
    <font>
      <u/>
      <color rgb="FF0000FF"/>
    </font>
    <font>
      <sz val="12.0"/>
      <color rgb="FF374151"/>
      <name val="Söhne"/>
    </font>
    <font>
      <b/>
      <sz val="20.0"/>
      <color rgb="FF000000"/>
      <name val="Calibri"/>
    </font>
    <font>
      <sz val="11.0"/>
      <color rgb="FF000000"/>
      <name val="Calibri"/>
    </font>
    <font>
      <b/>
      <color rgb="FFFFFFFF"/>
      <name val="Calibri"/>
    </font>
    <font>
      <color rgb="FF000000"/>
      <name val="Calibri"/>
    </font>
    <font>
      <i/>
      <color rgb="FF000000"/>
      <name val="Calibri"/>
    </font>
  </fonts>
  <fills count="8">
    <fill>
      <patternFill patternType="none"/>
    </fill>
    <fill>
      <patternFill patternType="lightGray"/>
    </fill>
    <fill>
      <patternFill patternType="solid">
        <fgColor rgb="FF0B5394"/>
        <bgColor rgb="FF0B5394"/>
      </patternFill>
    </fill>
    <fill>
      <patternFill patternType="solid">
        <fgColor rgb="FFFFFFFF"/>
        <bgColor rgb="FFFFFFFF"/>
      </patternFill>
    </fill>
    <fill>
      <patternFill patternType="solid">
        <fgColor rgb="FF375623"/>
        <bgColor rgb="FF375623"/>
      </patternFill>
    </fill>
    <fill>
      <patternFill patternType="solid">
        <fgColor rgb="FF548235"/>
        <bgColor rgb="FF548235"/>
      </patternFill>
    </fill>
    <fill>
      <patternFill patternType="solid">
        <fgColor rgb="FF2F75B5"/>
        <bgColor rgb="FF2F75B5"/>
      </patternFill>
    </fill>
    <fill>
      <patternFill patternType="solid">
        <fgColor rgb="FF146C44"/>
        <bgColor rgb="FF146C44"/>
      </patternFill>
    </fill>
  </fills>
  <borders count="6">
    <border/>
    <border>
      <bottom style="medium">
        <color rgb="FFFFFFFF"/>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readingOrder="0" shrinkToFit="0" vertical="bottom" wrapText="0"/>
    </xf>
    <xf borderId="0" fillId="2" fontId="3" numFmtId="0" xfId="0" applyAlignment="1" applyFont="1">
      <alignment readingOrder="0" shrinkToFit="0" vertical="bottom" wrapText="0"/>
    </xf>
    <xf borderId="1" fillId="2" fontId="3" numFmtId="0" xfId="0" applyAlignment="1" applyBorder="1" applyFont="1">
      <alignment readingOrder="0" vertical="bottom"/>
    </xf>
    <xf borderId="1" fillId="2" fontId="3" numFmtId="0" xfId="0" applyAlignment="1" applyBorder="1" applyFont="1">
      <alignment vertical="bottom"/>
    </xf>
    <xf borderId="0" fillId="2" fontId="4" numFmtId="0" xfId="0" applyAlignment="1" applyFont="1">
      <alignment readingOrder="0" vertical="bottom"/>
    </xf>
    <xf borderId="0" fillId="2" fontId="4" numFmtId="0" xfId="0" applyAlignment="1" applyFont="1">
      <alignment readingOrder="0" shrinkToFit="0" vertical="bottom" wrapText="0"/>
    </xf>
    <xf borderId="0" fillId="2" fontId="3" numFmtId="0" xfId="0" applyAlignment="1" applyFont="1">
      <alignment shrinkToFit="0" vertical="bottom" wrapText="0"/>
    </xf>
    <xf borderId="0" fillId="2" fontId="4" numFmtId="0" xfId="0" applyFont="1"/>
    <xf borderId="0" fillId="2" fontId="4" numFmtId="0" xfId="0" applyAlignment="1" applyFont="1">
      <alignment vertical="center"/>
    </xf>
    <xf borderId="0" fillId="2" fontId="4" numFmtId="0" xfId="0" applyAlignment="1" applyFont="1">
      <alignment readingOrder="0" shrinkToFit="0" vertical="bottom" wrapText="1"/>
    </xf>
    <xf borderId="0" fillId="2" fontId="4" numFmtId="0" xfId="0" applyAlignment="1" applyFont="1">
      <alignment readingOrder="0"/>
    </xf>
    <xf borderId="0" fillId="2" fontId="4" numFmtId="0" xfId="0" applyAlignment="1" applyFont="1">
      <alignment vertical="bottom"/>
    </xf>
    <xf borderId="0" fillId="2" fontId="5" numFmtId="0" xfId="0" applyAlignment="1" applyFont="1">
      <alignment vertical="bottom"/>
    </xf>
    <xf borderId="1" fillId="2" fontId="1" numFmtId="0" xfId="0" applyAlignment="1" applyBorder="1" applyFont="1">
      <alignment vertical="bottom"/>
    </xf>
    <xf borderId="0" fillId="2" fontId="4" numFmtId="0" xfId="0" applyAlignment="1" applyFont="1">
      <alignment readingOrder="0" shrinkToFit="0" vertical="top" wrapText="1"/>
    </xf>
    <xf borderId="0" fillId="2" fontId="1" numFmtId="0" xfId="0" applyAlignment="1" applyFont="1">
      <alignment vertical="top"/>
    </xf>
    <xf borderId="0" fillId="0" fontId="6" numFmtId="0" xfId="0" applyFont="1"/>
    <xf borderId="0" fillId="0" fontId="7" numFmtId="0" xfId="0" applyAlignment="1" applyFont="1">
      <alignment readingOrder="0"/>
    </xf>
    <xf borderId="0" fillId="0" fontId="8" numFmtId="0" xfId="0" applyAlignment="1" applyFont="1">
      <alignment readingOrder="0"/>
    </xf>
    <xf borderId="0" fillId="0" fontId="7" numFmtId="0" xfId="0" applyFont="1"/>
    <xf borderId="0" fillId="3" fontId="9" numFmtId="0" xfId="0" applyFill="1" applyFont="1"/>
    <xf borderId="0" fillId="0" fontId="10" numFmtId="0" xfId="0" applyAlignment="1" applyFont="1">
      <alignment readingOrder="0"/>
    </xf>
    <xf borderId="0" fillId="0" fontId="11" numFmtId="0" xfId="0" applyAlignment="1" applyFont="1">
      <alignment readingOrder="0"/>
    </xf>
    <xf borderId="0" fillId="0" fontId="8" numFmtId="0" xfId="0" applyFont="1"/>
    <xf borderId="0" fillId="0" fontId="12" numFmtId="0" xfId="0" applyAlignment="1" applyFont="1">
      <alignment readingOrder="0"/>
    </xf>
    <xf borderId="0" fillId="0" fontId="13" numFmtId="0" xfId="0" applyAlignment="1" applyFont="1">
      <alignment horizontal="left" readingOrder="0" shrinkToFit="0" wrapText="0"/>
    </xf>
    <xf borderId="0" fillId="0" fontId="14" numFmtId="0" xfId="0" applyAlignment="1" applyFont="1">
      <alignment shrinkToFit="0" vertical="bottom" wrapText="0"/>
    </xf>
    <xf borderId="0" fillId="0" fontId="14" numFmtId="0" xfId="0" applyAlignment="1" applyFont="1">
      <alignment horizontal="center" shrinkToFit="0" vertical="bottom" wrapText="0"/>
    </xf>
    <xf borderId="0" fillId="0" fontId="14" numFmtId="0" xfId="0" applyAlignment="1" applyFont="1">
      <alignment horizontal="left" shrinkToFit="0" vertical="bottom" wrapText="0"/>
    </xf>
    <xf borderId="2" fillId="4" fontId="15" numFmtId="0" xfId="0" applyAlignment="1" applyBorder="1" applyFill="1" applyFont="1">
      <alignment horizontal="center" readingOrder="0"/>
    </xf>
    <xf borderId="3" fillId="5" fontId="15" numFmtId="0" xfId="0" applyAlignment="1" applyBorder="1" applyFill="1" applyFont="1">
      <alignment horizontal="center" readingOrder="0"/>
    </xf>
    <xf borderId="3" fillId="6" fontId="15" numFmtId="0" xfId="0" applyAlignment="1" applyBorder="1" applyFill="1" applyFont="1">
      <alignment horizontal="center" readingOrder="0"/>
    </xf>
    <xf borderId="2" fillId="7" fontId="15" numFmtId="0" xfId="0" applyAlignment="1" applyBorder="1" applyFill="1" applyFont="1">
      <alignment horizontal="left" readingOrder="0"/>
    </xf>
    <xf borderId="3" fillId="7" fontId="15" numFmtId="0" xfId="0" applyAlignment="1" applyBorder="1" applyFont="1">
      <alignment horizontal="left" readingOrder="0"/>
    </xf>
    <xf borderId="4" fillId="4" fontId="15" numFmtId="0" xfId="0" applyAlignment="1" applyBorder="1" applyFont="1">
      <alignment horizontal="center" readingOrder="0"/>
    </xf>
    <xf borderId="4" fillId="5" fontId="15" numFmtId="0" xfId="0" applyAlignment="1" applyBorder="1" applyFont="1">
      <alignment horizontal="center" readingOrder="0"/>
    </xf>
    <xf borderId="4" fillId="6" fontId="15" numFmtId="0" xfId="0" applyAlignment="1" applyBorder="1" applyFont="1">
      <alignment horizontal="center" readingOrder="0"/>
    </xf>
    <xf borderId="3" fillId="7" fontId="15" numFmtId="0" xfId="0" applyAlignment="1" applyBorder="1" applyFont="1">
      <alignment readingOrder="0"/>
    </xf>
    <xf borderId="3" fillId="7" fontId="15" numFmtId="0" xfId="0" applyAlignment="1" applyBorder="1" applyFont="1">
      <alignment horizontal="center" readingOrder="0"/>
    </xf>
    <xf borderId="5" fillId="0" fontId="14" numFmtId="0" xfId="0" applyAlignment="1" applyBorder="1" applyFont="1">
      <alignment horizontal="left" readingOrder="0" shrinkToFit="0" vertical="bottom" wrapText="0"/>
    </xf>
    <xf borderId="4" fillId="0" fontId="14" numFmtId="0" xfId="0" applyAlignment="1" applyBorder="1" applyFont="1">
      <alignment horizontal="left" readingOrder="0" shrinkToFit="0" vertical="bottom" wrapText="0"/>
    </xf>
    <xf borderId="4" fillId="0" fontId="16" numFmtId="0" xfId="0" applyAlignment="1" applyBorder="1" applyFont="1">
      <alignment horizontal="center" readingOrder="0"/>
    </xf>
    <xf borderId="4" fillId="0" fontId="16" numFmtId="0" xfId="0" applyBorder="1" applyFont="1"/>
    <xf borderId="4" fillId="0" fontId="16" numFmtId="0" xfId="0" applyAlignment="1" applyBorder="1" applyFont="1">
      <alignment readingOrder="0"/>
    </xf>
    <xf borderId="4" fillId="0" fontId="14" numFmtId="0" xfId="0" applyAlignment="1" applyBorder="1" applyFont="1">
      <alignment horizontal="center" readingOrder="0" shrinkToFit="0" vertical="bottom" wrapText="0"/>
    </xf>
    <xf borderId="4" fillId="0" fontId="14" numFmtId="0" xfId="0" applyAlignment="1" applyBorder="1" applyFont="1">
      <alignment shrinkToFit="0" vertical="bottom" wrapText="0"/>
    </xf>
    <xf borderId="4" fillId="0" fontId="16" numFmtId="0" xfId="0" applyAlignment="1" applyBorder="1" applyFont="1">
      <alignment horizontal="center"/>
    </xf>
    <xf borderId="4" fillId="0" fontId="14" numFmtId="0" xfId="0" applyAlignment="1" applyBorder="1" applyFont="1">
      <alignment horizontal="center" readingOrder="0"/>
    </xf>
    <xf borderId="4" fillId="0" fontId="17" numFmtId="0" xfId="0" applyAlignment="1" applyBorder="1" applyFont="1">
      <alignment horizontal="center" readingOrder="0"/>
    </xf>
    <xf borderId="4" fillId="0" fontId="14" numFmtId="0" xfId="0" applyAlignment="1" applyBorder="1" applyFont="1">
      <alignment readingOrder="0"/>
    </xf>
    <xf borderId="5" fillId="3" fontId="14" numFmtId="0" xfId="0" applyAlignment="1" applyBorder="1" applyFont="1">
      <alignment horizontal="left" readingOrder="0" shrinkToFit="0" vertical="bottom" wrapText="0"/>
    </xf>
    <xf borderId="4" fillId="3" fontId="14" numFmtId="0" xfId="0" applyAlignment="1" applyBorder="1" applyFont="1">
      <alignment horizontal="left" readingOrder="0" shrinkToFit="0" vertical="bottom" wrapText="0"/>
    </xf>
    <xf borderId="4" fillId="3" fontId="14" numFmtId="0" xfId="0" applyAlignment="1" applyBorder="1" applyFont="1">
      <alignment horizontal="center" readingOrder="0" shrinkToFit="0" vertical="bottom" wrapText="0"/>
    </xf>
    <xf borderId="4" fillId="3" fontId="16" numFmtId="0" xfId="0" applyAlignment="1" applyBorder="1" applyFont="1">
      <alignment horizontal="center" readingOrder="0"/>
    </xf>
    <xf borderId="4" fillId="3" fontId="14" numFmtId="0" xfId="0" applyAlignment="1" applyBorder="1" applyFont="1">
      <alignment shrinkToFit="0" vertical="bottom" wrapText="0"/>
    </xf>
    <xf borderId="4" fillId="3" fontId="16" numFmtId="0" xfId="0" applyAlignment="1" applyBorder="1" applyFont="1">
      <alignment readingOrder="0"/>
    </xf>
    <xf borderId="5" fillId="0" fontId="14" numFmtId="0" xfId="0" applyAlignment="1" applyBorder="1" applyFont="1">
      <alignment horizontal="left" shrinkToFit="0" vertical="bottom" wrapText="0"/>
    </xf>
  </cellXfs>
  <cellStyles count="1">
    <cellStyle xfId="0" name="Normal" builtinId="0"/>
  </cellStyles>
  <dxfs count="4">
    <dxf>
      <font>
        <color rgb="FF9C0006"/>
      </font>
      <fill>
        <patternFill patternType="solid">
          <fgColor rgb="FFFFC7CE"/>
          <bgColor rgb="FFFFC7CE"/>
        </patternFill>
      </fill>
      <border/>
    </dxf>
    <dxf>
      <font>
        <color rgb="FF006100"/>
      </font>
      <fill>
        <patternFill patternType="solid">
          <fgColor rgb="FFC6EFCE"/>
          <bgColor rgb="FFC6EFCE"/>
        </patternFill>
      </fill>
      <border/>
    </dxf>
    <dxf>
      <font/>
      <fill>
        <patternFill patternType="solid">
          <fgColor rgb="FFB7E1CD"/>
          <bgColor rgb="FFB7E1CD"/>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4438650</xdr:colOff>
      <xdr:row>1</xdr:row>
      <xdr:rowOff>66675</xdr:rowOff>
    </xdr:from>
    <xdr:ext cx="3086100" cy="5905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uractiv.com/wp-content/uploads/sites/2/2020/06/20200507_Hydrogen-Powered-Aviation-report_FINAL-web-ID-8706035.pdf" TargetMode="External"/><Relationship Id="rId2" Type="http://schemas.openxmlformats.org/officeDocument/2006/relationships/hyperlink" Target="https://www.euractiv.com/wp-content/uploads/sites/2/2020/06/20200507_Hydrogen-Powered-Aviation-report_FINAL-web-ID-8706035.pdf" TargetMode="External"/><Relationship Id="rId3" Type="http://schemas.openxmlformats.org/officeDocument/2006/relationships/hyperlink" Target="https://www.euractiv.com/wp-content/uploads/sites/2/2020/06/20200507_Hydrogen-Powered-Aviation-report_FINAL-web-ID-8706035.pdf" TargetMode="External"/><Relationship Id="rId4" Type="http://schemas.openxmlformats.org/officeDocument/2006/relationships/hyperlink" Target="https://www.euractiv.com/wp-content/uploads/sites/2/2020/06/20200507_Hydrogen-Powered-Aviation-report_FINAL-web-ID-8706035.pdf"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nlinelibrary.wiley.com/doi/full/10.1002/cite.201700129" TargetMode="External"/><Relationship Id="rId2" Type="http://schemas.openxmlformats.org/officeDocument/2006/relationships/hyperlink" Target="https://onlinelibrary.wiley.com/doi/full/10.1002/cite.201700129" TargetMode="External"/><Relationship Id="rId3" Type="http://schemas.openxmlformats.org/officeDocument/2006/relationships/hyperlink" Target="https://www.energy.gov/sites/prod/files/2020/09/f78/beto-sust-aviation-fuel-sep-2020.pdf" TargetMode="External"/><Relationship Id="rId4" Type="http://schemas.openxmlformats.org/officeDocument/2006/relationships/hyperlink" Target="https://www.energy.gov/sites/prod/files/2020/09/f78/beto-sust-aviation-fuel-sep-2020.pdf"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0.57"/>
    <col customWidth="1" min="2" max="2" width="37.43"/>
    <col customWidth="1" min="3" max="3" width="75.57"/>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2" t="s">
        <v>0</v>
      </c>
      <c r="C2" s="1"/>
      <c r="D2" s="1"/>
      <c r="E2" s="1"/>
      <c r="F2" s="1"/>
      <c r="G2" s="1"/>
      <c r="H2" s="1"/>
      <c r="I2" s="1"/>
      <c r="J2" s="1"/>
      <c r="K2" s="1"/>
      <c r="L2" s="1"/>
      <c r="M2" s="1"/>
      <c r="N2" s="1"/>
      <c r="O2" s="1"/>
      <c r="P2" s="1"/>
      <c r="Q2" s="1"/>
      <c r="R2" s="1"/>
      <c r="S2" s="1"/>
      <c r="T2" s="1"/>
      <c r="U2" s="1"/>
      <c r="V2" s="1"/>
      <c r="W2" s="1"/>
      <c r="X2" s="1"/>
      <c r="Y2" s="1"/>
      <c r="Z2" s="1"/>
      <c r="AA2" s="1"/>
    </row>
    <row r="3">
      <c r="A3" s="1"/>
      <c r="B3" s="1"/>
      <c r="C3" s="1"/>
      <c r="D3" s="1"/>
      <c r="E3" s="1"/>
      <c r="F3" s="1"/>
      <c r="G3" s="1"/>
      <c r="H3" s="1"/>
      <c r="I3" s="1"/>
      <c r="J3" s="1"/>
      <c r="K3" s="1"/>
      <c r="L3" s="1"/>
      <c r="M3" s="1"/>
      <c r="N3" s="1"/>
      <c r="O3" s="1"/>
      <c r="P3" s="1"/>
      <c r="Q3" s="1"/>
      <c r="R3" s="1"/>
      <c r="S3" s="1"/>
      <c r="T3" s="1"/>
      <c r="U3" s="1"/>
      <c r="V3" s="1"/>
      <c r="W3" s="1"/>
      <c r="X3" s="1"/>
      <c r="Y3" s="1"/>
      <c r="Z3" s="1"/>
      <c r="AA3" s="1"/>
    </row>
    <row r="4">
      <c r="A4" s="1"/>
      <c r="B4" s="3" t="s">
        <v>1</v>
      </c>
      <c r="C4" s="1"/>
      <c r="D4" s="1"/>
      <c r="E4" s="1"/>
      <c r="F4" s="1"/>
      <c r="G4" s="1"/>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4" t="s">
        <v>2</v>
      </c>
      <c r="C6" s="5" t="s">
        <v>3</v>
      </c>
      <c r="D6" s="1"/>
      <c r="E6" s="1"/>
      <c r="F6" s="1"/>
      <c r="G6" s="1"/>
      <c r="H6" s="1"/>
      <c r="I6" s="1"/>
      <c r="J6" s="1"/>
      <c r="K6" s="1"/>
      <c r="L6" s="1"/>
      <c r="M6" s="1"/>
      <c r="N6" s="1"/>
      <c r="O6" s="1"/>
      <c r="P6" s="1"/>
      <c r="Q6" s="1"/>
      <c r="R6" s="1"/>
      <c r="S6" s="1"/>
      <c r="T6" s="1"/>
      <c r="U6" s="1"/>
      <c r="V6" s="1"/>
      <c r="W6" s="1"/>
      <c r="X6" s="1"/>
      <c r="Y6" s="1"/>
      <c r="Z6" s="1"/>
      <c r="AA6" s="1"/>
    </row>
    <row r="7">
      <c r="A7" s="1"/>
      <c r="B7" s="6" t="s">
        <v>4</v>
      </c>
      <c r="C7" s="6" t="s">
        <v>5</v>
      </c>
      <c r="D7" s="1"/>
      <c r="E7" s="1"/>
      <c r="F7" s="1"/>
      <c r="G7" s="1"/>
      <c r="H7" s="1"/>
      <c r="I7" s="1"/>
      <c r="J7" s="1"/>
      <c r="K7" s="1"/>
      <c r="L7" s="1"/>
      <c r="M7" s="1"/>
      <c r="N7" s="1"/>
      <c r="O7" s="1"/>
      <c r="P7" s="1"/>
      <c r="Q7" s="1"/>
      <c r="R7" s="1"/>
      <c r="S7" s="1"/>
      <c r="T7" s="1"/>
      <c r="U7" s="1"/>
      <c r="V7" s="1"/>
      <c r="W7" s="1"/>
      <c r="X7" s="1"/>
      <c r="Y7" s="1"/>
      <c r="Z7" s="1"/>
      <c r="AA7" s="1"/>
    </row>
    <row r="8">
      <c r="A8" s="1"/>
      <c r="B8" s="6" t="s">
        <v>6</v>
      </c>
      <c r="C8" s="6" t="s">
        <v>7</v>
      </c>
      <c r="D8" s="1"/>
      <c r="E8" s="1"/>
      <c r="F8" s="1"/>
      <c r="G8" s="1"/>
      <c r="H8" s="1"/>
      <c r="I8" s="1"/>
      <c r="J8" s="1"/>
      <c r="K8" s="1"/>
      <c r="L8" s="1"/>
      <c r="M8" s="1"/>
      <c r="N8" s="1"/>
      <c r="O8" s="1"/>
      <c r="P8" s="1"/>
      <c r="Q8" s="1"/>
      <c r="R8" s="1"/>
      <c r="S8" s="1"/>
      <c r="T8" s="1"/>
      <c r="U8" s="1"/>
      <c r="V8" s="1"/>
      <c r="W8" s="1"/>
      <c r="X8" s="1"/>
      <c r="Y8" s="1"/>
      <c r="Z8" s="1"/>
      <c r="AA8" s="1"/>
    </row>
    <row r="9">
      <c r="A9" s="1"/>
      <c r="B9" s="6" t="s">
        <v>8</v>
      </c>
      <c r="C9" s="6" t="s">
        <v>9</v>
      </c>
      <c r="D9" s="1"/>
      <c r="E9" s="1"/>
      <c r="F9" s="1"/>
      <c r="G9" s="1"/>
      <c r="H9" s="1"/>
      <c r="I9" s="1"/>
      <c r="J9" s="1"/>
      <c r="K9" s="1"/>
      <c r="L9" s="1"/>
      <c r="M9" s="1"/>
      <c r="N9" s="1"/>
      <c r="O9" s="1"/>
      <c r="P9" s="1"/>
      <c r="Q9" s="1"/>
      <c r="R9" s="1"/>
      <c r="S9" s="1"/>
      <c r="T9" s="1"/>
      <c r="U9" s="1"/>
      <c r="V9" s="1"/>
      <c r="W9" s="1"/>
      <c r="X9" s="1"/>
      <c r="Y9" s="1"/>
      <c r="Z9" s="1"/>
      <c r="AA9" s="1"/>
    </row>
    <row r="10">
      <c r="A10" s="1"/>
      <c r="B10" s="6" t="s">
        <v>10</v>
      </c>
      <c r="C10" s="7" t="s">
        <v>11</v>
      </c>
      <c r="D10" s="1"/>
      <c r="E10" s="1"/>
      <c r="F10" s="1"/>
      <c r="G10" s="1"/>
      <c r="H10" s="1"/>
      <c r="I10" s="1"/>
      <c r="J10" s="1"/>
      <c r="K10" s="1"/>
      <c r="L10" s="1"/>
      <c r="M10" s="1"/>
      <c r="N10" s="1"/>
      <c r="O10" s="1"/>
      <c r="P10" s="1"/>
      <c r="Q10" s="1"/>
      <c r="R10" s="1"/>
      <c r="S10" s="1"/>
      <c r="T10" s="1"/>
      <c r="U10" s="1"/>
      <c r="V10" s="1"/>
      <c r="W10" s="1"/>
      <c r="X10" s="1"/>
      <c r="Y10" s="1"/>
      <c r="Z10" s="1"/>
      <c r="AA10" s="1"/>
    </row>
    <row r="11">
      <c r="A11" s="1"/>
      <c r="B11" s="8"/>
      <c r="C11" s="1"/>
      <c r="D11" s="1"/>
      <c r="E11" s="1"/>
      <c r="F11" s="1"/>
      <c r="G11" s="1"/>
      <c r="H11" s="1"/>
      <c r="I11" s="1"/>
      <c r="J11" s="1"/>
      <c r="K11" s="1"/>
      <c r="L11" s="1"/>
      <c r="M11" s="1"/>
      <c r="N11" s="1"/>
      <c r="O11" s="1"/>
      <c r="P11" s="1"/>
      <c r="Q11" s="1"/>
      <c r="R11" s="1"/>
      <c r="S11" s="1"/>
      <c r="T11" s="1"/>
      <c r="U11" s="1"/>
      <c r="V11" s="1"/>
      <c r="W11" s="1"/>
      <c r="X11" s="1"/>
      <c r="Y11" s="1"/>
      <c r="Z11" s="1"/>
      <c r="AA11" s="1"/>
    </row>
    <row r="12">
      <c r="A12" s="1"/>
      <c r="B12" s="8" t="s">
        <v>12</v>
      </c>
      <c r="C12" s="1"/>
      <c r="D12" s="1"/>
      <c r="E12" s="1"/>
      <c r="F12" s="1"/>
      <c r="G12" s="1"/>
      <c r="H12" s="1"/>
      <c r="I12" s="1"/>
      <c r="J12" s="1"/>
      <c r="K12" s="1"/>
      <c r="L12" s="1"/>
      <c r="M12" s="1"/>
      <c r="N12" s="1"/>
      <c r="O12" s="1"/>
      <c r="P12" s="1"/>
      <c r="Q12" s="1"/>
      <c r="R12" s="1"/>
      <c r="S12" s="1"/>
      <c r="T12" s="1"/>
      <c r="U12" s="1"/>
      <c r="V12" s="1"/>
      <c r="W12" s="1"/>
      <c r="X12" s="1"/>
      <c r="Y12" s="1"/>
      <c r="Z12" s="1"/>
      <c r="AA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c r="A14" s="1"/>
      <c r="B14" s="5" t="s">
        <v>13</v>
      </c>
      <c r="C14" s="5" t="s">
        <v>3</v>
      </c>
      <c r="D14" s="1"/>
      <c r="E14" s="1"/>
      <c r="F14" s="1"/>
      <c r="G14" s="1"/>
      <c r="H14" s="1"/>
      <c r="I14" s="1"/>
      <c r="J14" s="1"/>
      <c r="K14" s="1"/>
      <c r="L14" s="1"/>
      <c r="M14" s="1"/>
      <c r="N14" s="1"/>
      <c r="O14" s="1"/>
      <c r="P14" s="1"/>
      <c r="Q14" s="1"/>
      <c r="R14" s="1"/>
      <c r="S14" s="1"/>
      <c r="T14" s="1"/>
      <c r="U14" s="1"/>
      <c r="V14" s="1"/>
      <c r="W14" s="1"/>
      <c r="X14" s="1"/>
      <c r="Y14" s="1"/>
      <c r="Z14" s="1"/>
      <c r="AA14" s="1"/>
    </row>
    <row r="15">
      <c r="A15" s="1"/>
      <c r="B15" s="9" t="s">
        <v>14</v>
      </c>
      <c r="C15" s="7" t="s">
        <v>15</v>
      </c>
      <c r="D15" s="1"/>
      <c r="E15" s="1"/>
      <c r="F15" s="1"/>
      <c r="G15" s="1"/>
      <c r="H15" s="1"/>
      <c r="I15" s="1"/>
      <c r="J15" s="1"/>
      <c r="K15" s="1"/>
      <c r="L15" s="1"/>
      <c r="M15" s="1"/>
      <c r="N15" s="1"/>
      <c r="O15" s="1"/>
      <c r="P15" s="1"/>
      <c r="Q15" s="1"/>
      <c r="R15" s="1"/>
      <c r="S15" s="1"/>
      <c r="T15" s="1"/>
      <c r="U15" s="1"/>
      <c r="V15" s="1"/>
      <c r="W15" s="1"/>
      <c r="X15" s="1"/>
      <c r="Y15" s="1"/>
      <c r="Z15" s="1"/>
      <c r="AA15" s="1"/>
    </row>
    <row r="16">
      <c r="A16" s="1"/>
      <c r="B16" s="10" t="s">
        <v>16</v>
      </c>
      <c r="C16" s="11" t="s">
        <v>17</v>
      </c>
      <c r="D16" s="1"/>
      <c r="E16" s="1"/>
      <c r="F16" s="1"/>
      <c r="G16" s="1"/>
      <c r="H16" s="1"/>
      <c r="I16" s="1"/>
      <c r="J16" s="1"/>
      <c r="K16" s="1"/>
      <c r="L16" s="1"/>
      <c r="M16" s="1"/>
      <c r="N16" s="1"/>
      <c r="O16" s="1"/>
      <c r="P16" s="1"/>
      <c r="Q16" s="1"/>
      <c r="R16" s="1"/>
      <c r="S16" s="1"/>
      <c r="T16" s="1"/>
      <c r="U16" s="1"/>
      <c r="V16" s="1"/>
      <c r="W16" s="1"/>
      <c r="X16" s="1"/>
      <c r="Y16" s="1"/>
      <c r="Z16" s="1"/>
      <c r="AA16" s="1"/>
    </row>
    <row r="17">
      <c r="A17" s="1"/>
      <c r="B17" s="9" t="s">
        <v>18</v>
      </c>
      <c r="C17" s="6" t="s">
        <v>19</v>
      </c>
      <c r="D17" s="1"/>
      <c r="E17" s="1"/>
      <c r="F17" s="1"/>
      <c r="G17" s="1"/>
      <c r="H17" s="1"/>
      <c r="I17" s="1"/>
      <c r="J17" s="1"/>
      <c r="K17" s="1"/>
      <c r="L17" s="1"/>
      <c r="M17" s="1"/>
      <c r="N17" s="1"/>
      <c r="O17" s="1"/>
      <c r="P17" s="1"/>
      <c r="Q17" s="1"/>
      <c r="R17" s="1"/>
      <c r="S17" s="1"/>
      <c r="T17" s="1"/>
      <c r="U17" s="1"/>
      <c r="V17" s="1"/>
      <c r="W17" s="1"/>
      <c r="X17" s="1"/>
      <c r="Y17" s="1"/>
      <c r="Z17" s="1"/>
      <c r="AA17" s="1"/>
    </row>
    <row r="18">
      <c r="A18" s="1"/>
      <c r="B18" s="9" t="s">
        <v>20</v>
      </c>
      <c r="C18" s="6" t="s">
        <v>21</v>
      </c>
      <c r="D18" s="1"/>
      <c r="E18" s="1"/>
      <c r="F18" s="1"/>
      <c r="G18" s="1"/>
      <c r="H18" s="1"/>
      <c r="I18" s="1"/>
      <c r="J18" s="1"/>
      <c r="K18" s="1"/>
      <c r="L18" s="1"/>
      <c r="M18" s="1"/>
      <c r="N18" s="1"/>
      <c r="O18" s="1"/>
      <c r="P18" s="1"/>
      <c r="Q18" s="1"/>
      <c r="R18" s="1"/>
      <c r="S18" s="1"/>
      <c r="T18" s="1"/>
      <c r="U18" s="1"/>
      <c r="V18" s="1"/>
      <c r="W18" s="1"/>
      <c r="X18" s="1"/>
      <c r="Y18" s="1"/>
      <c r="Z18" s="1"/>
      <c r="AA18" s="1"/>
    </row>
    <row r="19">
      <c r="A19" s="1"/>
      <c r="B19" s="9" t="s">
        <v>22</v>
      </c>
      <c r="C19" s="6" t="s">
        <v>23</v>
      </c>
      <c r="D19" s="1"/>
      <c r="E19" s="1"/>
      <c r="F19" s="1"/>
      <c r="G19" s="1"/>
      <c r="H19" s="1"/>
      <c r="I19" s="1"/>
      <c r="J19" s="1"/>
      <c r="K19" s="1"/>
      <c r="L19" s="1"/>
      <c r="M19" s="1"/>
      <c r="N19" s="1"/>
      <c r="O19" s="1"/>
      <c r="P19" s="1"/>
      <c r="Q19" s="1"/>
      <c r="R19" s="1"/>
      <c r="S19" s="1"/>
      <c r="T19" s="1"/>
      <c r="U19" s="1"/>
      <c r="V19" s="1"/>
      <c r="W19" s="1"/>
      <c r="X19" s="1"/>
      <c r="Y19" s="1"/>
      <c r="Z19" s="1"/>
      <c r="AA19" s="1"/>
    </row>
    <row r="20">
      <c r="A20" s="1"/>
      <c r="B20" s="9" t="s">
        <v>24</v>
      </c>
      <c r="C20" s="6" t="s">
        <v>25</v>
      </c>
      <c r="D20" s="1"/>
      <c r="E20" s="1"/>
      <c r="F20" s="1"/>
      <c r="G20" s="1"/>
      <c r="H20" s="1"/>
      <c r="I20" s="1"/>
      <c r="J20" s="1"/>
      <c r="K20" s="1"/>
      <c r="L20" s="1"/>
      <c r="M20" s="1"/>
      <c r="N20" s="1"/>
      <c r="O20" s="1"/>
      <c r="P20" s="1"/>
      <c r="Q20" s="1"/>
      <c r="R20" s="1"/>
      <c r="S20" s="1"/>
      <c r="T20" s="1"/>
      <c r="U20" s="1"/>
      <c r="V20" s="1"/>
      <c r="W20" s="1"/>
      <c r="X20" s="1"/>
      <c r="Y20" s="1"/>
      <c r="Z20" s="1"/>
      <c r="AA20" s="1"/>
    </row>
    <row r="21">
      <c r="A21" s="1"/>
      <c r="B21" s="9" t="s">
        <v>26</v>
      </c>
      <c r="C21" s="6" t="s">
        <v>27</v>
      </c>
      <c r="D21" s="1"/>
      <c r="E21" s="1"/>
      <c r="F21" s="1"/>
      <c r="G21" s="1"/>
      <c r="H21" s="1"/>
      <c r="I21" s="1"/>
      <c r="J21" s="1"/>
      <c r="K21" s="1"/>
      <c r="L21" s="1"/>
      <c r="M21" s="1"/>
      <c r="N21" s="1"/>
      <c r="O21" s="1"/>
      <c r="P21" s="1"/>
      <c r="Q21" s="1"/>
      <c r="R21" s="1"/>
      <c r="S21" s="1"/>
      <c r="T21" s="1"/>
      <c r="U21" s="1"/>
      <c r="V21" s="1"/>
      <c r="W21" s="1"/>
      <c r="X21" s="1"/>
      <c r="Y21" s="1"/>
      <c r="Z21" s="1"/>
      <c r="AA21" s="1"/>
    </row>
    <row r="22">
      <c r="A22" s="1"/>
      <c r="B22" s="9" t="s">
        <v>28</v>
      </c>
      <c r="C22" s="6" t="s">
        <v>29</v>
      </c>
      <c r="D22" s="1"/>
      <c r="E22" s="1"/>
      <c r="F22" s="1"/>
      <c r="G22" s="1"/>
      <c r="H22" s="1"/>
      <c r="I22" s="1"/>
      <c r="J22" s="1"/>
      <c r="K22" s="1"/>
      <c r="L22" s="1"/>
      <c r="M22" s="1"/>
      <c r="N22" s="1"/>
      <c r="O22" s="1"/>
      <c r="P22" s="1"/>
      <c r="Q22" s="1"/>
      <c r="R22" s="1"/>
      <c r="S22" s="1"/>
      <c r="T22" s="1"/>
      <c r="U22" s="1"/>
      <c r="V22" s="1"/>
      <c r="W22" s="1"/>
      <c r="X22" s="1"/>
      <c r="Y22" s="1"/>
      <c r="Z22" s="1"/>
      <c r="AA22" s="1"/>
    </row>
    <row r="23">
      <c r="A23" s="1"/>
      <c r="B23" s="9" t="s">
        <v>30</v>
      </c>
      <c r="C23" s="6" t="s">
        <v>31</v>
      </c>
      <c r="D23" s="1"/>
      <c r="E23" s="1"/>
      <c r="F23" s="1"/>
      <c r="G23" s="1"/>
      <c r="H23" s="1"/>
      <c r="I23" s="1"/>
      <c r="J23" s="1"/>
      <c r="K23" s="1"/>
      <c r="L23" s="1"/>
      <c r="M23" s="1"/>
      <c r="N23" s="1"/>
      <c r="O23" s="1"/>
      <c r="P23" s="1"/>
      <c r="Q23" s="1"/>
      <c r="R23" s="1"/>
      <c r="S23" s="1"/>
      <c r="T23" s="1"/>
      <c r="U23" s="1"/>
      <c r="V23" s="1"/>
      <c r="W23" s="1"/>
      <c r="X23" s="1"/>
      <c r="Y23" s="1"/>
      <c r="Z23" s="1"/>
      <c r="AA23" s="1"/>
    </row>
    <row r="24">
      <c r="A24" s="1"/>
      <c r="B24" s="12" t="s">
        <v>32</v>
      </c>
      <c r="C24" s="6" t="s">
        <v>33</v>
      </c>
      <c r="D24" s="1"/>
      <c r="E24" s="1"/>
      <c r="F24" s="1"/>
      <c r="G24" s="1"/>
      <c r="H24" s="1"/>
      <c r="I24" s="1"/>
      <c r="J24" s="1"/>
      <c r="K24" s="1"/>
      <c r="L24" s="1"/>
      <c r="M24" s="1"/>
      <c r="N24" s="1"/>
      <c r="O24" s="1"/>
      <c r="P24" s="1"/>
      <c r="Q24" s="1"/>
      <c r="R24" s="1"/>
      <c r="S24" s="1"/>
      <c r="T24" s="1"/>
      <c r="U24" s="1"/>
      <c r="V24" s="1"/>
      <c r="W24" s="1"/>
      <c r="X24" s="1"/>
      <c r="Y24" s="1"/>
      <c r="Z24" s="1"/>
      <c r="AA24" s="1"/>
    </row>
    <row r="25">
      <c r="A25" s="1"/>
      <c r="B25" s="12" t="s">
        <v>34</v>
      </c>
      <c r="C25" s="6" t="s">
        <v>35</v>
      </c>
      <c r="D25" s="1"/>
      <c r="E25" s="1"/>
      <c r="F25" s="1"/>
      <c r="G25" s="1"/>
      <c r="H25" s="1"/>
      <c r="I25" s="1"/>
      <c r="J25" s="1"/>
      <c r="K25" s="1"/>
      <c r="L25" s="1"/>
      <c r="M25" s="1"/>
      <c r="N25" s="1"/>
      <c r="O25" s="1"/>
      <c r="P25" s="1"/>
      <c r="Q25" s="1"/>
      <c r="R25" s="1"/>
      <c r="S25" s="1"/>
      <c r="T25" s="1"/>
      <c r="U25" s="1"/>
      <c r="V25" s="1"/>
      <c r="W25" s="1"/>
      <c r="X25" s="1"/>
      <c r="Y25" s="1"/>
      <c r="Z25" s="1"/>
      <c r="AA25" s="1"/>
    </row>
    <row r="26">
      <c r="A26" s="1"/>
      <c r="B26" s="12" t="s">
        <v>36</v>
      </c>
      <c r="C26" s="6" t="s">
        <v>37</v>
      </c>
      <c r="D26" s="1"/>
      <c r="E26" s="1"/>
      <c r="F26" s="1"/>
      <c r="G26" s="1"/>
      <c r="H26" s="1"/>
      <c r="I26" s="1"/>
      <c r="J26" s="1"/>
      <c r="K26" s="1"/>
      <c r="L26" s="1"/>
      <c r="M26" s="1"/>
      <c r="N26" s="1"/>
      <c r="O26" s="1"/>
      <c r="P26" s="1"/>
      <c r="Q26" s="1"/>
      <c r="R26" s="1"/>
      <c r="S26" s="1"/>
      <c r="T26" s="1"/>
      <c r="U26" s="1"/>
      <c r="V26" s="1"/>
      <c r="W26" s="1"/>
      <c r="X26" s="1"/>
      <c r="Y26" s="1"/>
      <c r="Z26" s="1"/>
      <c r="AA26" s="1"/>
    </row>
    <row r="27">
      <c r="A27" s="1"/>
      <c r="B27" s="13"/>
      <c r="C27" s="14"/>
      <c r="D27" s="1"/>
      <c r="E27" s="1"/>
      <c r="F27" s="1"/>
      <c r="G27" s="1"/>
      <c r="H27" s="1"/>
      <c r="I27" s="1"/>
      <c r="J27" s="1"/>
      <c r="K27" s="1"/>
      <c r="L27" s="1"/>
      <c r="M27" s="1"/>
      <c r="N27" s="1"/>
      <c r="O27" s="1"/>
      <c r="P27" s="1"/>
      <c r="Q27" s="1"/>
      <c r="R27" s="1"/>
      <c r="S27" s="1"/>
      <c r="T27" s="1"/>
      <c r="U27" s="1"/>
      <c r="V27" s="1"/>
      <c r="W27" s="1"/>
      <c r="X27" s="1"/>
      <c r="Y27" s="1"/>
      <c r="Z27" s="1"/>
      <c r="AA27" s="1"/>
    </row>
    <row r="28">
      <c r="A28" s="1"/>
      <c r="B28" s="5" t="s">
        <v>38</v>
      </c>
      <c r="C28" s="15"/>
      <c r="D28" s="1"/>
      <c r="E28" s="1"/>
      <c r="F28" s="1"/>
      <c r="G28" s="1"/>
      <c r="H28" s="1"/>
      <c r="I28" s="1"/>
      <c r="J28" s="1"/>
      <c r="K28" s="1"/>
      <c r="L28" s="1"/>
      <c r="M28" s="1"/>
      <c r="N28" s="1"/>
      <c r="O28" s="1"/>
      <c r="P28" s="1"/>
      <c r="Q28" s="1"/>
      <c r="R28" s="1"/>
      <c r="S28" s="1"/>
      <c r="T28" s="1"/>
      <c r="U28" s="1"/>
      <c r="V28" s="1"/>
      <c r="W28" s="1"/>
      <c r="X28" s="1"/>
      <c r="Y28" s="1"/>
      <c r="Z28" s="1"/>
      <c r="AA28" s="1"/>
    </row>
    <row r="29">
      <c r="A29" s="1"/>
      <c r="B29" s="16" t="s">
        <v>39</v>
      </c>
      <c r="G29" s="17"/>
      <c r="H29" s="1"/>
      <c r="I29" s="1"/>
      <c r="J29" s="1"/>
      <c r="K29" s="1"/>
      <c r="L29" s="1"/>
      <c r="M29" s="1"/>
      <c r="N29" s="1"/>
      <c r="O29" s="1"/>
      <c r="P29" s="1"/>
      <c r="Q29" s="1"/>
      <c r="R29" s="1"/>
      <c r="S29" s="1"/>
      <c r="T29" s="1"/>
      <c r="U29" s="1"/>
      <c r="V29" s="1"/>
      <c r="W29" s="1"/>
      <c r="X29" s="1"/>
      <c r="Y29" s="1"/>
      <c r="Z29" s="1"/>
      <c r="AA29" s="1"/>
    </row>
    <row r="30">
      <c r="A30" s="1"/>
      <c r="G30" s="17"/>
      <c r="H30" s="1"/>
      <c r="I30" s="1"/>
      <c r="J30" s="1"/>
      <c r="K30" s="1"/>
      <c r="L30" s="1"/>
      <c r="M30" s="1"/>
      <c r="N30" s="1"/>
      <c r="O30" s="1"/>
      <c r="P30" s="1"/>
      <c r="Q30" s="1"/>
      <c r="R30" s="1"/>
      <c r="S30" s="1"/>
      <c r="T30" s="1"/>
      <c r="U30" s="1"/>
      <c r="V30" s="1"/>
      <c r="W30" s="1"/>
      <c r="X30" s="1"/>
      <c r="Y30" s="1"/>
      <c r="Z30" s="1"/>
      <c r="AA30" s="1"/>
    </row>
    <row r="31">
      <c r="A31" s="1"/>
      <c r="G31" s="17"/>
      <c r="H31" s="1"/>
      <c r="I31" s="1"/>
      <c r="J31" s="1"/>
      <c r="K31" s="1"/>
      <c r="L31" s="1"/>
      <c r="M31" s="1"/>
      <c r="N31" s="1"/>
      <c r="O31" s="1"/>
      <c r="P31" s="1"/>
      <c r="Q31" s="1"/>
      <c r="R31" s="1"/>
      <c r="S31" s="1"/>
      <c r="T31" s="1"/>
      <c r="U31" s="1"/>
      <c r="V31" s="1"/>
      <c r="W31" s="1"/>
      <c r="X31" s="1"/>
      <c r="Y31" s="1"/>
      <c r="Z31" s="1"/>
      <c r="AA31" s="1"/>
    </row>
    <row r="32">
      <c r="A32" s="1"/>
      <c r="G32" s="17"/>
      <c r="H32" s="1"/>
      <c r="I32" s="1"/>
      <c r="J32" s="1"/>
      <c r="K32" s="1"/>
      <c r="L32" s="1"/>
      <c r="M32" s="1"/>
      <c r="N32" s="1"/>
      <c r="O32" s="1"/>
      <c r="P32" s="1"/>
      <c r="Q32" s="1"/>
      <c r="R32" s="1"/>
      <c r="S32" s="1"/>
      <c r="T32" s="1"/>
      <c r="U32" s="1"/>
      <c r="V32" s="1"/>
      <c r="W32" s="1"/>
      <c r="X32" s="1"/>
      <c r="Y32" s="1"/>
      <c r="Z32" s="1"/>
      <c r="AA32" s="1"/>
    </row>
    <row r="33">
      <c r="A33" s="1"/>
      <c r="G33" s="1"/>
      <c r="H33" s="1"/>
      <c r="I33" s="1"/>
      <c r="J33" s="1"/>
      <c r="K33" s="1"/>
      <c r="L33" s="1"/>
      <c r="M33" s="1"/>
      <c r="N33" s="1"/>
      <c r="O33" s="1"/>
      <c r="P33" s="1"/>
      <c r="Q33" s="1"/>
      <c r="R33" s="1"/>
      <c r="S33" s="1"/>
      <c r="T33" s="1"/>
      <c r="U33" s="1"/>
      <c r="V33" s="1"/>
      <c r="W33" s="1"/>
      <c r="X33" s="1"/>
      <c r="Y33" s="1"/>
      <c r="Z33" s="1"/>
      <c r="AA33" s="1"/>
    </row>
    <row r="34">
      <c r="A34" s="1"/>
      <c r="G34" s="1"/>
      <c r="H34" s="1"/>
      <c r="I34" s="1"/>
      <c r="J34" s="1"/>
      <c r="K34" s="1"/>
      <c r="L34" s="1"/>
      <c r="M34" s="1"/>
      <c r="N34" s="1"/>
      <c r="O34" s="1"/>
      <c r="P34" s="1"/>
      <c r="Q34" s="1"/>
      <c r="R34" s="1"/>
      <c r="S34" s="1"/>
      <c r="T34" s="1"/>
      <c r="U34" s="1"/>
      <c r="V34" s="1"/>
      <c r="W34" s="1"/>
      <c r="X34" s="1"/>
      <c r="Y34" s="1"/>
      <c r="Z34" s="1"/>
      <c r="AA34" s="1"/>
    </row>
    <row r="35">
      <c r="A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sheetData>
  <mergeCells count="1">
    <mergeCell ref="B29:F35"/>
  </mergeCells>
  <conditionalFormatting sqref="B18">
    <cfRule type="cellIs" dxfId="0" priority="1" operator="equal">
      <formula>0</formula>
    </cfRule>
  </conditionalFormatting>
  <conditionalFormatting sqref="B18">
    <cfRule type="cellIs" dxfId="1" priority="2" operator="equal">
      <formula>1</formula>
    </cfRule>
  </conditionalFormatting>
  <conditionalFormatting sqref="B22 B23">
    <cfRule type="colorScale" priority="3">
      <colorScale>
        <cfvo type="min"/>
        <cfvo type="max"/>
        <color theme="9"/>
        <color rgb="FF7F6000"/>
      </colorScale>
    </cfRule>
  </conditionalFormatting>
  <conditionalFormatting sqref="B20">
    <cfRule type="colorScale" priority="4">
      <colorScale>
        <cfvo type="min"/>
        <cfvo type="max"/>
        <color theme="9"/>
        <color rgb="FF7F6000"/>
      </colorScale>
    </cfRule>
  </conditionalFormatting>
  <conditionalFormatting sqref="B24:B26">
    <cfRule type="containsText" dxfId="2" priority="5" operator="containsText" text="Yes">
      <formula>NOT(ISERROR(SEARCH(("Yes"),(B24))))</formula>
    </cfRule>
  </conditionalFormatting>
  <conditionalFormatting sqref="B24:B26">
    <cfRule type="containsText" dxfId="3" priority="6" operator="containsText" text="No">
      <formula>NOT(ISERROR(SEARCH(("No"),(B24))))</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0"/>
    <col customWidth="1" min="2" max="2" width="20.71"/>
    <col customWidth="1" min="3" max="3" width="75.0"/>
    <col customWidth="1" min="4" max="5" width="14.43"/>
    <col customWidth="1" min="6" max="6" width="15.57"/>
    <col customWidth="1" min="7" max="7" width="15.14"/>
    <col customWidth="1" min="8" max="8" width="35.14"/>
    <col customWidth="1" min="9" max="9" width="23.29"/>
    <col customWidth="1" min="10" max="10" width="27.0"/>
    <col customWidth="1" min="11" max="11" width="26.29"/>
    <col customWidth="1" min="12" max="12" width="25.0"/>
    <col customWidth="1" min="13" max="27" width="10.71"/>
  </cols>
  <sheetData>
    <row r="1" ht="14.25" customHeight="1">
      <c r="A1" s="18" t="s">
        <v>14</v>
      </c>
      <c r="B1" s="18" t="s">
        <v>16</v>
      </c>
      <c r="C1" s="18" t="s">
        <v>18</v>
      </c>
      <c r="D1" s="18" t="s">
        <v>20</v>
      </c>
      <c r="E1" s="18" t="s">
        <v>22</v>
      </c>
      <c r="F1" s="18" t="s">
        <v>24</v>
      </c>
      <c r="G1" s="18" t="s">
        <v>26</v>
      </c>
      <c r="H1" s="18" t="s">
        <v>28</v>
      </c>
      <c r="I1" s="18" t="s">
        <v>30</v>
      </c>
      <c r="J1" s="19" t="s">
        <v>32</v>
      </c>
      <c r="K1" s="19" t="s">
        <v>34</v>
      </c>
      <c r="L1" s="20" t="s">
        <v>36</v>
      </c>
    </row>
    <row r="2" ht="14.25" customHeight="1">
      <c r="A2" s="19" t="s">
        <v>40</v>
      </c>
      <c r="B2" s="19" t="s">
        <v>41</v>
      </c>
      <c r="C2" s="19" t="s">
        <v>42</v>
      </c>
      <c r="D2" s="19">
        <v>1.0</v>
      </c>
      <c r="E2" s="19" t="s">
        <v>43</v>
      </c>
      <c r="F2" s="19">
        <v>88.8</v>
      </c>
      <c r="G2" s="19" t="s">
        <v>41</v>
      </c>
      <c r="H2" s="19">
        <v>88.8</v>
      </c>
      <c r="J2" s="19" t="s">
        <v>41</v>
      </c>
      <c r="K2" s="19" t="s">
        <v>41</v>
      </c>
      <c r="L2" s="20" t="s">
        <v>41</v>
      </c>
    </row>
    <row r="3" ht="14.25" customHeight="1">
      <c r="A3" s="21" t="s">
        <v>44</v>
      </c>
      <c r="B3" s="21" t="s">
        <v>45</v>
      </c>
      <c r="C3" s="21" t="s">
        <v>46</v>
      </c>
      <c r="D3" s="21">
        <v>1.0</v>
      </c>
      <c r="E3" s="21" t="s">
        <v>43</v>
      </c>
      <c r="F3" s="21">
        <v>7.7</v>
      </c>
      <c r="G3" s="21">
        <v>0.0</v>
      </c>
      <c r="H3" s="21">
        <v>7.7</v>
      </c>
      <c r="I3" s="21" t="s">
        <v>47</v>
      </c>
      <c r="J3" s="21" t="str">
        <f t="shared" ref="J3:J72" si="1">IF(($H$2-H3)/$H$2&gt;=0.1,"Yes","No")</f>
        <v>Yes</v>
      </c>
      <c r="K3" s="21" t="str">
        <f t="shared" ref="K3:K72" si="2">IF(($H$2-H3)/$H$2&gt;=0.5,"Yes","No")</f>
        <v>Yes</v>
      </c>
      <c r="L3" s="22" t="str">
        <f t="shared" ref="L3:L72" si="3">IF(($H$2-H3)/$H$2&gt;=0.65,"Yes","No")</f>
        <v>Yes</v>
      </c>
    </row>
    <row r="4" ht="14.25" customHeight="1">
      <c r="A4" s="21" t="s">
        <v>44</v>
      </c>
      <c r="B4" s="21" t="s">
        <v>45</v>
      </c>
      <c r="C4" s="21" t="s">
        <v>48</v>
      </c>
      <c r="D4" s="21">
        <v>1.0</v>
      </c>
      <c r="E4" s="21" t="s">
        <v>43</v>
      </c>
      <c r="F4" s="21">
        <v>8.3</v>
      </c>
      <c r="G4" s="21">
        <v>0.0</v>
      </c>
      <c r="H4" s="21">
        <v>8.3</v>
      </c>
      <c r="I4" s="21" t="s">
        <v>47</v>
      </c>
      <c r="J4" s="21" t="str">
        <f t="shared" si="1"/>
        <v>Yes</v>
      </c>
      <c r="K4" s="21" t="str">
        <f t="shared" si="2"/>
        <v>Yes</v>
      </c>
      <c r="L4" s="22" t="str">
        <f t="shared" si="3"/>
        <v>Yes</v>
      </c>
    </row>
    <row r="5" ht="14.25" customHeight="1">
      <c r="A5" s="21" t="s">
        <v>44</v>
      </c>
      <c r="B5" s="21" t="s">
        <v>45</v>
      </c>
      <c r="C5" s="21" t="s">
        <v>49</v>
      </c>
      <c r="D5" s="21">
        <v>1.0</v>
      </c>
      <c r="E5" s="21" t="s">
        <v>43</v>
      </c>
      <c r="F5" s="21">
        <v>5.2</v>
      </c>
      <c r="G5" s="21">
        <v>0.0</v>
      </c>
      <c r="H5" s="21">
        <v>5.2</v>
      </c>
      <c r="I5" s="21" t="s">
        <v>47</v>
      </c>
      <c r="J5" s="21" t="str">
        <f t="shared" si="1"/>
        <v>Yes</v>
      </c>
      <c r="K5" s="21" t="str">
        <f t="shared" si="2"/>
        <v>Yes</v>
      </c>
      <c r="L5" s="22" t="str">
        <f t="shared" si="3"/>
        <v>Yes</v>
      </c>
    </row>
    <row r="6" ht="14.25" customHeight="1">
      <c r="A6" s="21" t="s">
        <v>44</v>
      </c>
      <c r="B6" s="21" t="s">
        <v>45</v>
      </c>
      <c r="C6" s="21" t="s">
        <v>50</v>
      </c>
      <c r="D6" s="21">
        <v>1.0</v>
      </c>
      <c r="E6" s="21" t="s">
        <v>43</v>
      </c>
      <c r="F6" s="21" t="s">
        <v>51</v>
      </c>
      <c r="G6" s="21">
        <v>0.0</v>
      </c>
      <c r="H6" s="21" t="s">
        <v>52</v>
      </c>
      <c r="I6" s="21" t="s">
        <v>47</v>
      </c>
      <c r="J6" s="21" t="str">
        <f t="shared" si="1"/>
        <v>#VALUE!</v>
      </c>
      <c r="K6" s="21" t="str">
        <f t="shared" si="2"/>
        <v>#VALUE!</v>
      </c>
      <c r="L6" s="22" t="str">
        <f t="shared" si="3"/>
        <v>#VALUE!</v>
      </c>
    </row>
    <row r="7" ht="14.25" customHeight="1">
      <c r="A7" s="21" t="s">
        <v>44</v>
      </c>
      <c r="B7" s="21" t="s">
        <v>45</v>
      </c>
      <c r="C7" s="21" t="s">
        <v>53</v>
      </c>
      <c r="D7" s="21">
        <v>1.0</v>
      </c>
      <c r="E7" s="21" t="s">
        <v>54</v>
      </c>
      <c r="F7" s="21">
        <v>12.2</v>
      </c>
      <c r="G7" s="21">
        <v>-5.2</v>
      </c>
      <c r="H7" s="21">
        <v>7.0</v>
      </c>
      <c r="I7" s="21" t="s">
        <v>47</v>
      </c>
      <c r="J7" s="21" t="str">
        <f t="shared" si="1"/>
        <v>Yes</v>
      </c>
      <c r="K7" s="21" t="str">
        <f t="shared" si="2"/>
        <v>Yes</v>
      </c>
      <c r="L7" s="22" t="str">
        <f t="shared" si="3"/>
        <v>Yes</v>
      </c>
    </row>
    <row r="8" ht="14.25" customHeight="1">
      <c r="A8" s="21" t="s">
        <v>44</v>
      </c>
      <c r="B8" s="21" t="s">
        <v>45</v>
      </c>
      <c r="C8" s="21" t="s">
        <v>53</v>
      </c>
      <c r="D8" s="21">
        <v>1.0</v>
      </c>
      <c r="E8" s="21" t="s">
        <v>43</v>
      </c>
      <c r="F8" s="21">
        <v>12.2</v>
      </c>
      <c r="G8" s="21">
        <v>8.6</v>
      </c>
      <c r="H8" s="21">
        <v>20.8</v>
      </c>
      <c r="I8" s="21" t="s">
        <v>47</v>
      </c>
      <c r="J8" s="21" t="str">
        <f t="shared" si="1"/>
        <v>Yes</v>
      </c>
      <c r="K8" s="21" t="str">
        <f t="shared" si="2"/>
        <v>Yes</v>
      </c>
      <c r="L8" s="22" t="str">
        <f t="shared" si="3"/>
        <v>Yes</v>
      </c>
    </row>
    <row r="9" ht="14.25" customHeight="1">
      <c r="A9" s="21" t="s">
        <v>44</v>
      </c>
      <c r="B9" s="21" t="s">
        <v>45</v>
      </c>
      <c r="C9" s="21" t="s">
        <v>55</v>
      </c>
      <c r="D9" s="21">
        <v>1.0</v>
      </c>
      <c r="E9" s="21" t="s">
        <v>54</v>
      </c>
      <c r="F9" s="21">
        <v>10.4</v>
      </c>
      <c r="G9" s="21">
        <v>-32.9</v>
      </c>
      <c r="H9" s="21">
        <v>-22.5</v>
      </c>
      <c r="I9" s="21" t="s">
        <v>47</v>
      </c>
      <c r="J9" s="21" t="str">
        <f t="shared" si="1"/>
        <v>Yes</v>
      </c>
      <c r="K9" s="21" t="str">
        <f t="shared" si="2"/>
        <v>Yes</v>
      </c>
      <c r="L9" s="22" t="str">
        <f t="shared" si="3"/>
        <v>Yes</v>
      </c>
    </row>
    <row r="10" ht="14.25" customHeight="1">
      <c r="A10" s="21" t="s">
        <v>44</v>
      </c>
      <c r="B10" s="21" t="s">
        <v>45</v>
      </c>
      <c r="C10" s="21" t="s">
        <v>55</v>
      </c>
      <c r="D10" s="21">
        <v>1.0</v>
      </c>
      <c r="E10" s="21" t="s">
        <v>56</v>
      </c>
      <c r="F10" s="21">
        <v>10.4</v>
      </c>
      <c r="G10" s="21">
        <v>-22.0</v>
      </c>
      <c r="H10" s="21">
        <v>-11.6</v>
      </c>
      <c r="I10" s="21" t="s">
        <v>47</v>
      </c>
      <c r="J10" s="21" t="str">
        <f t="shared" si="1"/>
        <v>Yes</v>
      </c>
      <c r="K10" s="21" t="str">
        <f t="shared" si="2"/>
        <v>Yes</v>
      </c>
      <c r="L10" s="22" t="str">
        <f t="shared" si="3"/>
        <v>Yes</v>
      </c>
    </row>
    <row r="11" ht="14.25" customHeight="1">
      <c r="A11" s="21" t="s">
        <v>44</v>
      </c>
      <c r="B11" s="21" t="s">
        <v>45</v>
      </c>
      <c r="C11" s="21" t="s">
        <v>55</v>
      </c>
      <c r="D11" s="21">
        <v>1.0</v>
      </c>
      <c r="E11" s="21" t="s">
        <v>43</v>
      </c>
      <c r="F11" s="21">
        <v>10.4</v>
      </c>
      <c r="G11" s="21">
        <v>-12.6</v>
      </c>
      <c r="H11" s="21">
        <v>-2.2</v>
      </c>
      <c r="I11" s="21" t="s">
        <v>47</v>
      </c>
      <c r="J11" s="21" t="str">
        <f t="shared" si="1"/>
        <v>Yes</v>
      </c>
      <c r="K11" s="21" t="str">
        <f t="shared" si="2"/>
        <v>Yes</v>
      </c>
      <c r="L11" s="22" t="str">
        <f t="shared" si="3"/>
        <v>Yes</v>
      </c>
    </row>
    <row r="12" ht="14.25" customHeight="1">
      <c r="A12" s="21" t="s">
        <v>44</v>
      </c>
      <c r="B12" s="21" t="s">
        <v>45</v>
      </c>
      <c r="C12" s="21" t="s">
        <v>57</v>
      </c>
      <c r="D12" s="21">
        <v>1.0</v>
      </c>
      <c r="E12" s="21" t="s">
        <v>54</v>
      </c>
      <c r="F12" s="21">
        <v>10.4</v>
      </c>
      <c r="G12" s="21">
        <v>-3.8</v>
      </c>
      <c r="H12" s="21">
        <v>6.6</v>
      </c>
      <c r="I12" s="21" t="s">
        <v>47</v>
      </c>
      <c r="J12" s="21" t="str">
        <f t="shared" si="1"/>
        <v>Yes</v>
      </c>
      <c r="K12" s="21" t="str">
        <f t="shared" si="2"/>
        <v>Yes</v>
      </c>
      <c r="L12" s="22" t="str">
        <f t="shared" si="3"/>
        <v>Yes</v>
      </c>
    </row>
    <row r="13" ht="14.25" customHeight="1">
      <c r="A13" s="21" t="s">
        <v>44</v>
      </c>
      <c r="B13" s="21" t="s">
        <v>45</v>
      </c>
      <c r="C13" s="21" t="s">
        <v>57</v>
      </c>
      <c r="D13" s="21">
        <v>1.0</v>
      </c>
      <c r="E13" s="21" t="s">
        <v>43</v>
      </c>
      <c r="F13" s="21">
        <v>10.4</v>
      </c>
      <c r="G13" s="21">
        <v>5.3</v>
      </c>
      <c r="H13" s="21">
        <v>15.7</v>
      </c>
      <c r="I13" s="21" t="s">
        <v>47</v>
      </c>
      <c r="J13" s="21" t="str">
        <f t="shared" si="1"/>
        <v>Yes</v>
      </c>
      <c r="K13" s="21" t="str">
        <f t="shared" si="2"/>
        <v>Yes</v>
      </c>
      <c r="L13" s="22" t="str">
        <f t="shared" si="3"/>
        <v>Yes</v>
      </c>
    </row>
    <row r="14" ht="14.25" customHeight="1">
      <c r="A14" s="21" t="s">
        <v>58</v>
      </c>
      <c r="B14" s="21" t="s">
        <v>45</v>
      </c>
      <c r="C14" s="21" t="s">
        <v>59</v>
      </c>
      <c r="D14" s="21">
        <v>1.0</v>
      </c>
      <c r="E14" s="21" t="s">
        <v>60</v>
      </c>
      <c r="F14" s="21">
        <v>22.5</v>
      </c>
      <c r="G14" s="21">
        <v>0.0</v>
      </c>
      <c r="H14" s="21">
        <v>22.5</v>
      </c>
      <c r="I14" s="21" t="s">
        <v>47</v>
      </c>
      <c r="J14" s="21" t="str">
        <f t="shared" si="1"/>
        <v>Yes</v>
      </c>
      <c r="K14" s="21" t="str">
        <f t="shared" si="2"/>
        <v>Yes</v>
      </c>
      <c r="L14" s="22" t="str">
        <f t="shared" si="3"/>
        <v>Yes</v>
      </c>
    </row>
    <row r="15" ht="14.25" customHeight="1">
      <c r="A15" s="21" t="s">
        <v>58</v>
      </c>
      <c r="B15" s="21" t="s">
        <v>45</v>
      </c>
      <c r="C15" s="21" t="s">
        <v>61</v>
      </c>
      <c r="D15" s="21">
        <v>1.0</v>
      </c>
      <c r="E15" s="21" t="s">
        <v>60</v>
      </c>
      <c r="F15" s="21">
        <v>13.9</v>
      </c>
      <c r="G15" s="21">
        <v>0.0</v>
      </c>
      <c r="H15" s="21">
        <v>13.9</v>
      </c>
      <c r="I15" s="21" t="s">
        <v>47</v>
      </c>
      <c r="J15" s="21" t="str">
        <f t="shared" si="1"/>
        <v>Yes</v>
      </c>
      <c r="K15" s="21" t="str">
        <f t="shared" si="2"/>
        <v>Yes</v>
      </c>
      <c r="L15" s="22" t="str">
        <f t="shared" si="3"/>
        <v>Yes</v>
      </c>
    </row>
    <row r="16" ht="14.25" customHeight="1">
      <c r="A16" s="21" t="s">
        <v>58</v>
      </c>
      <c r="B16" s="21" t="s">
        <v>45</v>
      </c>
      <c r="C16" s="21" t="s">
        <v>62</v>
      </c>
      <c r="D16" s="21">
        <v>1.0</v>
      </c>
      <c r="E16" s="21" t="s">
        <v>60</v>
      </c>
      <c r="F16" s="21">
        <v>20.7</v>
      </c>
      <c r="G16" s="21">
        <v>0.0</v>
      </c>
      <c r="H16" s="21">
        <v>20.7</v>
      </c>
      <c r="I16" s="21" t="s">
        <v>47</v>
      </c>
      <c r="J16" s="21" t="str">
        <f t="shared" si="1"/>
        <v>Yes</v>
      </c>
      <c r="K16" s="21" t="str">
        <f t="shared" si="2"/>
        <v>Yes</v>
      </c>
      <c r="L16" s="22" t="str">
        <f t="shared" si="3"/>
        <v>Yes</v>
      </c>
    </row>
    <row r="17" ht="14.25" customHeight="1">
      <c r="A17" s="21" t="s">
        <v>58</v>
      </c>
      <c r="B17" s="21" t="s">
        <v>45</v>
      </c>
      <c r="C17" s="21" t="s">
        <v>63</v>
      </c>
      <c r="D17" s="21">
        <v>1.0</v>
      </c>
      <c r="E17" s="21" t="s">
        <v>60</v>
      </c>
      <c r="F17" s="21">
        <v>17.2</v>
      </c>
      <c r="G17" s="21">
        <v>0.0</v>
      </c>
      <c r="H17" s="21">
        <v>17.2</v>
      </c>
      <c r="I17" s="21" t="s">
        <v>47</v>
      </c>
      <c r="J17" s="21" t="str">
        <f t="shared" si="1"/>
        <v>Yes</v>
      </c>
      <c r="K17" s="21" t="str">
        <f t="shared" si="2"/>
        <v>Yes</v>
      </c>
      <c r="L17" s="22" t="str">
        <f t="shared" si="3"/>
        <v>Yes</v>
      </c>
    </row>
    <row r="18" ht="14.25" customHeight="1">
      <c r="A18" s="21" t="s">
        <v>58</v>
      </c>
      <c r="B18" s="21" t="s">
        <v>45</v>
      </c>
      <c r="C18" s="21" t="s">
        <v>64</v>
      </c>
      <c r="D18" s="21">
        <v>1.0</v>
      </c>
      <c r="E18" s="21" t="s">
        <v>54</v>
      </c>
      <c r="F18" s="21">
        <v>40.4</v>
      </c>
      <c r="G18" s="21">
        <v>24.5</v>
      </c>
      <c r="H18" s="21">
        <v>64.9</v>
      </c>
      <c r="I18" s="21" t="s">
        <v>47</v>
      </c>
      <c r="J18" s="21" t="str">
        <f t="shared" si="1"/>
        <v>Yes</v>
      </c>
      <c r="K18" s="21" t="str">
        <f t="shared" si="2"/>
        <v>No</v>
      </c>
      <c r="L18" s="22" t="str">
        <f t="shared" si="3"/>
        <v>No</v>
      </c>
    </row>
    <row r="19" ht="14.25" customHeight="1">
      <c r="A19" s="21" t="s">
        <v>58</v>
      </c>
      <c r="B19" s="21" t="s">
        <v>45</v>
      </c>
      <c r="C19" s="21" t="s">
        <v>64</v>
      </c>
      <c r="D19" s="21">
        <v>1.0</v>
      </c>
      <c r="E19" s="21" t="s">
        <v>65</v>
      </c>
      <c r="F19" s="21">
        <v>40.4</v>
      </c>
      <c r="G19" s="21">
        <v>27.0</v>
      </c>
      <c r="H19" s="21">
        <v>67.4</v>
      </c>
      <c r="I19" s="21" t="s">
        <v>47</v>
      </c>
      <c r="J19" s="21" t="str">
        <f t="shared" si="1"/>
        <v>Yes</v>
      </c>
      <c r="K19" s="21" t="str">
        <f t="shared" si="2"/>
        <v>No</v>
      </c>
      <c r="L19" s="22" t="str">
        <f t="shared" si="3"/>
        <v>No</v>
      </c>
    </row>
    <row r="20" ht="14.25" customHeight="1">
      <c r="A20" s="21" t="s">
        <v>58</v>
      </c>
      <c r="B20" s="21" t="s">
        <v>45</v>
      </c>
      <c r="C20" s="21" t="s">
        <v>64</v>
      </c>
      <c r="D20" s="21">
        <v>1.0</v>
      </c>
      <c r="E20" s="21" t="s">
        <v>60</v>
      </c>
      <c r="F20" s="21">
        <v>40.4</v>
      </c>
      <c r="G20" s="21">
        <v>25.8</v>
      </c>
      <c r="H20" s="21">
        <v>66.2</v>
      </c>
      <c r="I20" s="21" t="s">
        <v>47</v>
      </c>
      <c r="J20" s="21" t="str">
        <f t="shared" si="1"/>
        <v>Yes</v>
      </c>
      <c r="K20" s="21" t="str">
        <f t="shared" si="2"/>
        <v>No</v>
      </c>
      <c r="L20" s="22" t="str">
        <f t="shared" si="3"/>
        <v>No</v>
      </c>
    </row>
    <row r="21" ht="14.25" customHeight="1">
      <c r="A21" s="21" t="s">
        <v>58</v>
      </c>
      <c r="B21" s="21" t="s">
        <v>45</v>
      </c>
      <c r="C21" s="21" t="s">
        <v>66</v>
      </c>
      <c r="D21" s="21">
        <v>1.0</v>
      </c>
      <c r="E21" s="21" t="s">
        <v>56</v>
      </c>
      <c r="F21" s="21">
        <v>47.4</v>
      </c>
      <c r="G21" s="21">
        <v>24.1</v>
      </c>
      <c r="H21" s="21">
        <v>71.5</v>
      </c>
      <c r="I21" s="21" t="s">
        <v>47</v>
      </c>
      <c r="J21" s="21" t="str">
        <f t="shared" si="1"/>
        <v>Yes</v>
      </c>
      <c r="K21" s="21" t="str">
        <f t="shared" si="2"/>
        <v>No</v>
      </c>
      <c r="L21" s="22" t="str">
        <f t="shared" si="3"/>
        <v>No</v>
      </c>
    </row>
    <row r="22" ht="14.25" customHeight="1">
      <c r="A22" s="21" t="s">
        <v>58</v>
      </c>
      <c r="B22" s="21" t="s">
        <v>45</v>
      </c>
      <c r="C22" s="21" t="s">
        <v>66</v>
      </c>
      <c r="D22" s="21">
        <v>1.0</v>
      </c>
      <c r="E22" s="21" t="s">
        <v>60</v>
      </c>
      <c r="F22" s="21">
        <v>47.4</v>
      </c>
      <c r="G22" s="21">
        <v>26.0</v>
      </c>
      <c r="H22" s="21">
        <v>73.4</v>
      </c>
      <c r="I22" s="21" t="s">
        <v>47</v>
      </c>
      <c r="J22" s="21" t="str">
        <f t="shared" si="1"/>
        <v>Yes</v>
      </c>
      <c r="K22" s="21" t="str">
        <f t="shared" si="2"/>
        <v>No</v>
      </c>
      <c r="L22" s="22" t="str">
        <f t="shared" si="3"/>
        <v>No</v>
      </c>
    </row>
    <row r="23" ht="14.25" customHeight="1">
      <c r="A23" s="21" t="s">
        <v>58</v>
      </c>
      <c r="B23" s="21" t="s">
        <v>45</v>
      </c>
      <c r="C23" s="21" t="s">
        <v>67</v>
      </c>
      <c r="D23" s="21">
        <v>1.0</v>
      </c>
      <c r="E23" s="21" t="s">
        <v>68</v>
      </c>
      <c r="F23" s="21">
        <v>37.4</v>
      </c>
      <c r="G23" s="21">
        <v>39.1</v>
      </c>
      <c r="H23" s="21">
        <v>76.5</v>
      </c>
      <c r="I23" s="21" t="s">
        <v>47</v>
      </c>
      <c r="J23" s="21" t="str">
        <f t="shared" si="1"/>
        <v>Yes</v>
      </c>
      <c r="K23" s="21" t="str">
        <f t="shared" si="2"/>
        <v>No</v>
      </c>
      <c r="L23" s="22" t="str">
        <f t="shared" si="3"/>
        <v>No</v>
      </c>
    </row>
    <row r="24" ht="14.25" customHeight="1">
      <c r="A24" s="21" t="s">
        <v>58</v>
      </c>
      <c r="B24" s="21" t="s">
        <v>45</v>
      </c>
      <c r="C24" s="21" t="s">
        <v>67</v>
      </c>
      <c r="D24" s="21">
        <v>1.0</v>
      </c>
      <c r="E24" s="21" t="s">
        <v>68</v>
      </c>
      <c r="F24" s="21">
        <v>60.0</v>
      </c>
      <c r="G24" s="21">
        <v>39.1</v>
      </c>
      <c r="H24" s="21">
        <v>99.1</v>
      </c>
      <c r="I24" s="21" t="s">
        <v>47</v>
      </c>
      <c r="J24" s="21" t="str">
        <f t="shared" si="1"/>
        <v>No</v>
      </c>
      <c r="K24" s="21" t="str">
        <f t="shared" si="2"/>
        <v>No</v>
      </c>
      <c r="L24" s="22" t="str">
        <f t="shared" si="3"/>
        <v>No</v>
      </c>
    </row>
    <row r="25" ht="14.25" customHeight="1">
      <c r="A25" s="21" t="s">
        <v>58</v>
      </c>
      <c r="B25" s="21" t="s">
        <v>45</v>
      </c>
      <c r="C25" s="21" t="s">
        <v>69</v>
      </c>
      <c r="D25" s="21">
        <v>1.0</v>
      </c>
      <c r="E25" s="21" t="s">
        <v>65</v>
      </c>
      <c r="F25" s="21">
        <v>34.4</v>
      </c>
      <c r="G25" s="21">
        <v>-20.4</v>
      </c>
      <c r="H25" s="21">
        <v>14.0</v>
      </c>
      <c r="I25" s="21" t="s">
        <v>47</v>
      </c>
      <c r="J25" s="21" t="str">
        <f t="shared" si="1"/>
        <v>Yes</v>
      </c>
      <c r="K25" s="21" t="str">
        <f t="shared" si="2"/>
        <v>Yes</v>
      </c>
      <c r="L25" s="22" t="str">
        <f t="shared" si="3"/>
        <v>Yes</v>
      </c>
    </row>
    <row r="26" ht="14.25" customHeight="1">
      <c r="A26" s="21" t="s">
        <v>58</v>
      </c>
      <c r="B26" s="21" t="s">
        <v>45</v>
      </c>
      <c r="C26" s="21" t="s">
        <v>69</v>
      </c>
      <c r="D26" s="21">
        <v>1.0</v>
      </c>
      <c r="E26" s="21" t="s">
        <v>54</v>
      </c>
      <c r="F26" s="21">
        <v>34.4</v>
      </c>
      <c r="G26" s="21">
        <v>-21.4</v>
      </c>
      <c r="H26" s="21">
        <v>13.0</v>
      </c>
      <c r="I26" s="21" t="s">
        <v>47</v>
      </c>
      <c r="J26" s="21" t="str">
        <f t="shared" si="1"/>
        <v>Yes</v>
      </c>
      <c r="K26" s="21" t="str">
        <f t="shared" si="2"/>
        <v>Yes</v>
      </c>
      <c r="L26" s="22" t="str">
        <f t="shared" si="3"/>
        <v>Yes</v>
      </c>
    </row>
    <row r="27" ht="14.25" customHeight="1">
      <c r="A27" s="21" t="s">
        <v>58</v>
      </c>
      <c r="B27" s="21" t="s">
        <v>45</v>
      </c>
      <c r="C27" s="21" t="s">
        <v>69</v>
      </c>
      <c r="D27" s="21">
        <v>1.0</v>
      </c>
      <c r="E27" s="21" t="s">
        <v>70</v>
      </c>
      <c r="F27" s="21">
        <v>34.4</v>
      </c>
      <c r="G27" s="21">
        <v>-12.7</v>
      </c>
      <c r="H27" s="21">
        <v>21.7</v>
      </c>
      <c r="I27" s="21" t="s">
        <v>47</v>
      </c>
      <c r="J27" s="21" t="str">
        <f t="shared" si="1"/>
        <v>Yes</v>
      </c>
      <c r="K27" s="21" t="str">
        <f t="shared" si="2"/>
        <v>Yes</v>
      </c>
      <c r="L27" s="22" t="str">
        <f t="shared" si="3"/>
        <v>Yes</v>
      </c>
    </row>
    <row r="28" ht="14.25" customHeight="1">
      <c r="A28" s="21" t="s">
        <v>58</v>
      </c>
      <c r="B28" s="21" t="s">
        <v>45</v>
      </c>
      <c r="C28" s="21" t="s">
        <v>71</v>
      </c>
      <c r="D28" s="21">
        <v>1.0</v>
      </c>
      <c r="E28" s="21" t="s">
        <v>60</v>
      </c>
      <c r="F28" s="21">
        <v>42.0</v>
      </c>
      <c r="G28" s="21">
        <v>-13.4</v>
      </c>
      <c r="H28" s="21">
        <v>28.6</v>
      </c>
      <c r="I28" s="21" t="s">
        <v>47</v>
      </c>
      <c r="J28" s="21" t="str">
        <f t="shared" si="1"/>
        <v>Yes</v>
      </c>
      <c r="K28" s="21" t="str">
        <f t="shared" si="2"/>
        <v>Yes</v>
      </c>
      <c r="L28" s="22" t="str">
        <f t="shared" si="3"/>
        <v>Yes</v>
      </c>
    </row>
    <row r="29" ht="14.25" customHeight="1">
      <c r="A29" s="21" t="s">
        <v>58</v>
      </c>
      <c r="B29" s="21" t="s">
        <v>45</v>
      </c>
      <c r="C29" s="21" t="s">
        <v>72</v>
      </c>
      <c r="D29" s="21">
        <v>1.0</v>
      </c>
      <c r="E29" s="21" t="s">
        <v>73</v>
      </c>
      <c r="F29" s="21">
        <v>46.9</v>
      </c>
      <c r="G29" s="21">
        <v>-24.8</v>
      </c>
      <c r="H29" s="21">
        <v>22.1</v>
      </c>
      <c r="I29" s="21" t="s">
        <v>47</v>
      </c>
      <c r="J29" s="21" t="str">
        <f t="shared" si="1"/>
        <v>Yes</v>
      </c>
      <c r="K29" s="21" t="str">
        <f t="shared" si="2"/>
        <v>Yes</v>
      </c>
      <c r="L29" s="22" t="str">
        <f t="shared" si="3"/>
        <v>Yes</v>
      </c>
    </row>
    <row r="30" ht="14.25" customHeight="1">
      <c r="A30" s="21" t="s">
        <v>58</v>
      </c>
      <c r="B30" s="21" t="s">
        <v>45</v>
      </c>
      <c r="C30" s="21" t="s">
        <v>74</v>
      </c>
      <c r="D30" s="21">
        <v>1.0</v>
      </c>
      <c r="E30" s="21" t="s">
        <v>73</v>
      </c>
      <c r="F30" s="21">
        <v>46.8</v>
      </c>
      <c r="G30" s="21">
        <v>-48.1</v>
      </c>
      <c r="H30" s="21">
        <v>-1.3</v>
      </c>
      <c r="I30" s="21" t="s">
        <v>47</v>
      </c>
      <c r="J30" s="21" t="str">
        <f t="shared" si="1"/>
        <v>Yes</v>
      </c>
      <c r="K30" s="21" t="str">
        <f t="shared" si="2"/>
        <v>Yes</v>
      </c>
      <c r="L30" s="22" t="str">
        <f t="shared" si="3"/>
        <v>Yes</v>
      </c>
    </row>
    <row r="31" ht="14.25" customHeight="1">
      <c r="A31" s="21" t="s">
        <v>75</v>
      </c>
      <c r="B31" s="21" t="s">
        <v>45</v>
      </c>
      <c r="C31" s="21" t="s">
        <v>46</v>
      </c>
      <c r="D31" s="21">
        <v>1.0</v>
      </c>
      <c r="E31" s="21" t="s">
        <v>60</v>
      </c>
      <c r="F31" s="21">
        <v>29.3</v>
      </c>
      <c r="G31" s="21">
        <v>0.0</v>
      </c>
      <c r="H31" s="21">
        <v>29.3</v>
      </c>
      <c r="I31" s="21" t="s">
        <v>47</v>
      </c>
      <c r="J31" s="21" t="str">
        <f t="shared" si="1"/>
        <v>Yes</v>
      </c>
      <c r="K31" s="21" t="str">
        <f t="shared" si="2"/>
        <v>Yes</v>
      </c>
      <c r="L31" s="22" t="str">
        <f t="shared" si="3"/>
        <v>Yes</v>
      </c>
    </row>
    <row r="32" ht="14.25" customHeight="1">
      <c r="A32" s="21" t="s">
        <v>75</v>
      </c>
      <c r="B32" s="21" t="s">
        <v>45</v>
      </c>
      <c r="C32" s="21" t="s">
        <v>48</v>
      </c>
      <c r="D32" s="21">
        <v>1.0</v>
      </c>
      <c r="E32" s="21" t="s">
        <v>60</v>
      </c>
      <c r="F32" s="21">
        <v>23.8</v>
      </c>
      <c r="G32" s="21">
        <v>0.0</v>
      </c>
      <c r="H32" s="21">
        <v>23.8</v>
      </c>
      <c r="I32" s="21" t="s">
        <v>47</v>
      </c>
      <c r="J32" s="21" t="str">
        <f t="shared" si="1"/>
        <v>Yes</v>
      </c>
      <c r="K32" s="21" t="str">
        <f t="shared" si="2"/>
        <v>Yes</v>
      </c>
      <c r="L32" s="22" t="str">
        <f t="shared" si="3"/>
        <v>Yes</v>
      </c>
    </row>
    <row r="33" ht="14.25" customHeight="1">
      <c r="A33" s="21" t="s">
        <v>75</v>
      </c>
      <c r="B33" s="21" t="s">
        <v>45</v>
      </c>
      <c r="C33" s="21" t="s">
        <v>76</v>
      </c>
      <c r="D33" s="21">
        <v>1.0</v>
      </c>
      <c r="E33" s="21" t="s">
        <v>65</v>
      </c>
      <c r="F33" s="21">
        <v>24.0</v>
      </c>
      <c r="G33" s="21">
        <v>7.3</v>
      </c>
      <c r="H33" s="21">
        <v>31.3</v>
      </c>
      <c r="I33" s="21" t="s">
        <v>47</v>
      </c>
      <c r="J33" s="21" t="str">
        <f t="shared" si="1"/>
        <v>Yes</v>
      </c>
      <c r="K33" s="21" t="str">
        <f t="shared" si="2"/>
        <v>Yes</v>
      </c>
      <c r="L33" s="22" t="str">
        <f t="shared" si="3"/>
        <v>No</v>
      </c>
    </row>
    <row r="34" ht="14.25" customHeight="1">
      <c r="A34" s="21" t="s">
        <v>75</v>
      </c>
      <c r="B34" s="21" t="s">
        <v>45</v>
      </c>
      <c r="C34" s="21" t="s">
        <v>76</v>
      </c>
      <c r="D34" s="21">
        <v>1.0</v>
      </c>
      <c r="E34" s="21" t="s">
        <v>60</v>
      </c>
      <c r="F34" s="21">
        <v>24.0</v>
      </c>
      <c r="G34" s="21">
        <v>9.1</v>
      </c>
      <c r="H34" s="21">
        <v>33.1</v>
      </c>
      <c r="I34" s="21" t="s">
        <v>47</v>
      </c>
      <c r="J34" s="21" t="str">
        <f t="shared" si="1"/>
        <v>Yes</v>
      </c>
      <c r="K34" s="21" t="str">
        <f t="shared" si="2"/>
        <v>Yes</v>
      </c>
      <c r="L34" s="22" t="str">
        <f t="shared" si="3"/>
        <v>No</v>
      </c>
    </row>
    <row r="35" ht="14.25" customHeight="1">
      <c r="A35" s="21" t="s">
        <v>75</v>
      </c>
      <c r="B35" s="21" t="s">
        <v>45</v>
      </c>
      <c r="C35" s="21" t="s">
        <v>77</v>
      </c>
      <c r="D35" s="21">
        <v>1.0</v>
      </c>
      <c r="E35" s="21" t="s">
        <v>54</v>
      </c>
      <c r="F35" s="21">
        <v>55.8</v>
      </c>
      <c r="G35" s="21">
        <v>22.1</v>
      </c>
      <c r="H35" s="21">
        <v>77.9</v>
      </c>
      <c r="I35" s="21" t="s">
        <v>47</v>
      </c>
      <c r="J35" s="21" t="str">
        <f t="shared" si="1"/>
        <v>Yes</v>
      </c>
      <c r="K35" s="21" t="str">
        <f t="shared" si="2"/>
        <v>No</v>
      </c>
      <c r="L35" s="22" t="str">
        <f t="shared" si="3"/>
        <v>No</v>
      </c>
    </row>
    <row r="36" ht="14.25" customHeight="1">
      <c r="A36" s="21" t="s">
        <v>75</v>
      </c>
      <c r="B36" s="21" t="s">
        <v>45</v>
      </c>
      <c r="C36" s="21" t="s">
        <v>77</v>
      </c>
      <c r="D36" s="21">
        <v>1.0</v>
      </c>
      <c r="E36" s="21" t="s">
        <v>60</v>
      </c>
      <c r="F36" s="21">
        <v>55.8</v>
      </c>
      <c r="G36" s="21">
        <v>29.7</v>
      </c>
      <c r="H36" s="21">
        <v>85.5</v>
      </c>
      <c r="I36" s="21" t="s">
        <v>47</v>
      </c>
      <c r="J36" s="21" t="str">
        <f t="shared" si="1"/>
        <v>No</v>
      </c>
      <c r="K36" s="21" t="str">
        <f t="shared" si="2"/>
        <v>No</v>
      </c>
      <c r="L36" s="22" t="str">
        <f t="shared" si="3"/>
        <v>No</v>
      </c>
    </row>
    <row r="37" ht="14.25" customHeight="1">
      <c r="A37" s="21" t="s">
        <v>75</v>
      </c>
      <c r="B37" s="21" t="s">
        <v>45</v>
      </c>
      <c r="C37" s="21" t="s">
        <v>55</v>
      </c>
      <c r="D37" s="21">
        <v>1.0</v>
      </c>
      <c r="E37" s="21" t="s">
        <v>54</v>
      </c>
      <c r="F37" s="21">
        <v>43.4</v>
      </c>
      <c r="G37" s="21">
        <v>-54.1</v>
      </c>
      <c r="H37" s="21">
        <v>-10.7</v>
      </c>
      <c r="I37" s="21" t="s">
        <v>47</v>
      </c>
      <c r="J37" s="21" t="str">
        <f t="shared" si="1"/>
        <v>Yes</v>
      </c>
      <c r="K37" s="21" t="str">
        <f t="shared" si="2"/>
        <v>Yes</v>
      </c>
      <c r="L37" s="22" t="str">
        <f t="shared" si="3"/>
        <v>Yes</v>
      </c>
    </row>
    <row r="38" ht="14.25" customHeight="1">
      <c r="A38" s="21" t="s">
        <v>75</v>
      </c>
      <c r="B38" s="21" t="s">
        <v>45</v>
      </c>
      <c r="C38" s="21" t="s">
        <v>55</v>
      </c>
      <c r="D38" s="21">
        <v>1.0</v>
      </c>
      <c r="E38" s="21" t="s">
        <v>56</v>
      </c>
      <c r="F38" s="21">
        <v>43.4</v>
      </c>
      <c r="G38" s="21">
        <v>-31.0</v>
      </c>
      <c r="H38" s="21">
        <v>12.4</v>
      </c>
      <c r="I38" s="21" t="s">
        <v>47</v>
      </c>
      <c r="J38" s="21" t="str">
        <f t="shared" si="1"/>
        <v>Yes</v>
      </c>
      <c r="K38" s="21" t="str">
        <f t="shared" si="2"/>
        <v>Yes</v>
      </c>
      <c r="L38" s="22" t="str">
        <f t="shared" si="3"/>
        <v>Yes</v>
      </c>
    </row>
    <row r="39" ht="14.25" customHeight="1">
      <c r="A39" s="21" t="s">
        <v>75</v>
      </c>
      <c r="B39" s="21" t="s">
        <v>45</v>
      </c>
      <c r="C39" s="21" t="s">
        <v>55</v>
      </c>
      <c r="D39" s="21">
        <v>1.0</v>
      </c>
      <c r="E39" s="21" t="s">
        <v>60</v>
      </c>
      <c r="F39" s="21">
        <v>43.4</v>
      </c>
      <c r="G39" s="21">
        <v>-23.6</v>
      </c>
      <c r="H39" s="21">
        <v>19.8</v>
      </c>
      <c r="I39" s="21" t="s">
        <v>47</v>
      </c>
      <c r="J39" s="21" t="str">
        <f t="shared" si="1"/>
        <v>Yes</v>
      </c>
      <c r="K39" s="21" t="str">
        <f t="shared" si="2"/>
        <v>Yes</v>
      </c>
      <c r="L39" s="22" t="str">
        <f t="shared" si="3"/>
        <v>Yes</v>
      </c>
    </row>
    <row r="40" ht="14.25" customHeight="1">
      <c r="A40" s="21" t="s">
        <v>75</v>
      </c>
      <c r="B40" s="21" t="s">
        <v>45</v>
      </c>
      <c r="C40" s="21" t="s">
        <v>57</v>
      </c>
      <c r="D40" s="21">
        <v>1.0</v>
      </c>
      <c r="E40" s="21" t="s">
        <v>54</v>
      </c>
      <c r="F40" s="21">
        <v>43.4</v>
      </c>
      <c r="G40" s="21">
        <v>-14.5</v>
      </c>
      <c r="H40" s="21">
        <v>28.9</v>
      </c>
      <c r="I40" s="21" t="s">
        <v>47</v>
      </c>
      <c r="J40" s="21" t="str">
        <f t="shared" si="1"/>
        <v>Yes</v>
      </c>
      <c r="K40" s="21" t="str">
        <f t="shared" si="2"/>
        <v>Yes</v>
      </c>
      <c r="L40" s="22" t="str">
        <f t="shared" si="3"/>
        <v>Yes</v>
      </c>
    </row>
    <row r="41" ht="14.25" customHeight="1">
      <c r="A41" s="21" t="s">
        <v>75</v>
      </c>
      <c r="B41" s="21" t="s">
        <v>45</v>
      </c>
      <c r="C41" s="21" t="s">
        <v>57</v>
      </c>
      <c r="D41" s="21">
        <v>1.0</v>
      </c>
      <c r="E41" s="21" t="s">
        <v>60</v>
      </c>
      <c r="F41" s="21">
        <v>43.4</v>
      </c>
      <c r="G41" s="21">
        <v>5.4</v>
      </c>
      <c r="H41" s="21">
        <v>48.8</v>
      </c>
      <c r="I41" s="21" t="s">
        <v>47</v>
      </c>
      <c r="J41" s="21" t="str">
        <f t="shared" si="1"/>
        <v>Yes</v>
      </c>
      <c r="K41" s="21" t="str">
        <f t="shared" si="2"/>
        <v>No</v>
      </c>
      <c r="L41" s="22" t="str">
        <f t="shared" si="3"/>
        <v>No</v>
      </c>
    </row>
    <row r="42" ht="14.25" customHeight="1">
      <c r="A42" s="21" t="s">
        <v>75</v>
      </c>
      <c r="B42" s="21" t="s">
        <v>45</v>
      </c>
      <c r="C42" s="21" t="s">
        <v>78</v>
      </c>
      <c r="D42" s="21">
        <v>1.0</v>
      </c>
      <c r="E42" s="21" t="s">
        <v>65</v>
      </c>
      <c r="F42" s="21">
        <v>27.0</v>
      </c>
      <c r="G42" s="21">
        <v>7.3</v>
      </c>
      <c r="H42" s="21">
        <v>34.3</v>
      </c>
      <c r="I42" s="21" t="s">
        <v>47</v>
      </c>
      <c r="J42" s="21" t="str">
        <f t="shared" si="1"/>
        <v>Yes</v>
      </c>
      <c r="K42" s="21" t="str">
        <f t="shared" si="2"/>
        <v>Yes</v>
      </c>
      <c r="L42" s="22" t="str">
        <f t="shared" si="3"/>
        <v>No</v>
      </c>
    </row>
    <row r="43" ht="14.25" customHeight="1">
      <c r="A43" s="21" t="s">
        <v>75</v>
      </c>
      <c r="B43" s="21" t="s">
        <v>45</v>
      </c>
      <c r="C43" s="21" t="s">
        <v>78</v>
      </c>
      <c r="D43" s="21">
        <v>1.0</v>
      </c>
      <c r="E43" s="21" t="s">
        <v>60</v>
      </c>
      <c r="F43" s="21">
        <v>27.0</v>
      </c>
      <c r="G43" s="21">
        <v>9.1</v>
      </c>
      <c r="H43" s="21">
        <v>36.1</v>
      </c>
      <c r="I43" s="21" t="s">
        <v>47</v>
      </c>
      <c r="J43" s="21" t="str">
        <f t="shared" si="1"/>
        <v>Yes</v>
      </c>
      <c r="K43" s="21" t="str">
        <f t="shared" si="2"/>
        <v>Yes</v>
      </c>
      <c r="L43" s="22" t="str">
        <f t="shared" si="3"/>
        <v>No</v>
      </c>
    </row>
    <row r="44" ht="14.25" customHeight="1">
      <c r="A44" s="21" t="s">
        <v>79</v>
      </c>
      <c r="B44" s="21" t="s">
        <v>80</v>
      </c>
      <c r="C44" s="21" t="s">
        <v>76</v>
      </c>
      <c r="D44" s="21">
        <v>1.0</v>
      </c>
      <c r="E44" s="21" t="s">
        <v>65</v>
      </c>
      <c r="F44" s="21">
        <v>24.1</v>
      </c>
      <c r="G44" s="21">
        <v>8.7</v>
      </c>
      <c r="H44" s="21">
        <v>32.8</v>
      </c>
      <c r="I44" s="21" t="s">
        <v>47</v>
      </c>
      <c r="J44" s="21" t="str">
        <f t="shared" si="1"/>
        <v>Yes</v>
      </c>
      <c r="K44" s="21" t="str">
        <f t="shared" si="2"/>
        <v>Yes</v>
      </c>
      <c r="L44" s="22" t="str">
        <f t="shared" si="3"/>
        <v>No</v>
      </c>
    </row>
    <row r="45" ht="14.25" customHeight="1">
      <c r="A45" s="21" t="s">
        <v>79</v>
      </c>
      <c r="B45" s="21" t="s">
        <v>80</v>
      </c>
      <c r="C45" s="21" t="s">
        <v>76</v>
      </c>
      <c r="D45" s="21">
        <v>1.0</v>
      </c>
      <c r="E45" s="21" t="s">
        <v>60</v>
      </c>
      <c r="F45" s="21">
        <v>24.1</v>
      </c>
      <c r="G45" s="21">
        <v>8.5</v>
      </c>
      <c r="H45" s="21">
        <v>32.6</v>
      </c>
      <c r="I45" s="21" t="s">
        <v>47</v>
      </c>
      <c r="J45" s="21" t="str">
        <f t="shared" si="1"/>
        <v>Yes</v>
      </c>
      <c r="K45" s="21" t="str">
        <f t="shared" si="2"/>
        <v>Yes</v>
      </c>
      <c r="L45" s="22" t="str">
        <f t="shared" si="3"/>
        <v>No</v>
      </c>
    </row>
    <row r="46" ht="14.25" customHeight="1">
      <c r="A46" s="21" t="s">
        <v>79</v>
      </c>
      <c r="B46" s="21" t="s">
        <v>45</v>
      </c>
      <c r="C46" s="21" t="s">
        <v>77</v>
      </c>
      <c r="D46" s="21">
        <v>1.0</v>
      </c>
      <c r="E46" s="21" t="s">
        <v>54</v>
      </c>
      <c r="F46" s="21">
        <v>65.7</v>
      </c>
      <c r="G46" s="21">
        <v>25.1</v>
      </c>
      <c r="H46" s="21">
        <v>90.8</v>
      </c>
      <c r="I46" s="21" t="s">
        <v>47</v>
      </c>
      <c r="J46" s="21" t="str">
        <f t="shared" si="1"/>
        <v>No</v>
      </c>
      <c r="K46" s="21" t="str">
        <f t="shared" si="2"/>
        <v>No</v>
      </c>
      <c r="L46" s="22" t="str">
        <f t="shared" si="3"/>
        <v>No</v>
      </c>
    </row>
    <row r="47" ht="14.25" customHeight="1">
      <c r="A47" s="21" t="s">
        <v>79</v>
      </c>
      <c r="B47" s="21" t="s">
        <v>45</v>
      </c>
      <c r="C47" s="21" t="s">
        <v>77</v>
      </c>
      <c r="D47" s="21">
        <v>1.0</v>
      </c>
      <c r="E47" s="21" t="s">
        <v>60</v>
      </c>
      <c r="F47" s="21">
        <v>65.7</v>
      </c>
      <c r="G47" s="21">
        <v>34.9</v>
      </c>
      <c r="H47" s="21">
        <v>100.6</v>
      </c>
      <c r="I47" s="21" t="s">
        <v>47</v>
      </c>
      <c r="J47" s="21" t="str">
        <f t="shared" si="1"/>
        <v>No</v>
      </c>
      <c r="K47" s="21" t="str">
        <f t="shared" si="2"/>
        <v>No</v>
      </c>
      <c r="L47" s="22" t="str">
        <f t="shared" si="3"/>
        <v>No</v>
      </c>
    </row>
    <row r="48" ht="14.25" customHeight="1">
      <c r="A48" s="21" t="s">
        <v>79</v>
      </c>
      <c r="B48" s="21" t="s">
        <v>81</v>
      </c>
      <c r="C48" s="21" t="s">
        <v>82</v>
      </c>
      <c r="D48" s="21">
        <v>1.0</v>
      </c>
      <c r="E48" s="21" t="s">
        <v>60</v>
      </c>
      <c r="F48" s="21">
        <v>39.7</v>
      </c>
      <c r="G48" s="21">
        <v>0.0</v>
      </c>
      <c r="H48" s="21">
        <v>39.7</v>
      </c>
      <c r="I48" s="21" t="s">
        <v>47</v>
      </c>
      <c r="J48" s="21" t="str">
        <f t="shared" si="1"/>
        <v>Yes</v>
      </c>
      <c r="K48" s="21" t="str">
        <f t="shared" si="2"/>
        <v>Yes</v>
      </c>
      <c r="L48" s="22" t="str">
        <f t="shared" si="3"/>
        <v>No</v>
      </c>
    </row>
    <row r="49" ht="14.25" customHeight="1">
      <c r="A49" s="21" t="s">
        <v>79</v>
      </c>
      <c r="B49" s="21" t="s">
        <v>80</v>
      </c>
      <c r="C49" s="21" t="s">
        <v>82</v>
      </c>
      <c r="D49" s="21">
        <v>1.0</v>
      </c>
      <c r="E49" s="21" t="s">
        <v>60</v>
      </c>
      <c r="F49" s="21">
        <v>24.6</v>
      </c>
      <c r="G49" s="21">
        <v>0.0</v>
      </c>
      <c r="H49" s="21">
        <v>24.6</v>
      </c>
      <c r="I49" s="21" t="s">
        <v>47</v>
      </c>
      <c r="J49" s="21" t="str">
        <f t="shared" si="1"/>
        <v>Yes</v>
      </c>
      <c r="K49" s="21" t="str">
        <f t="shared" si="2"/>
        <v>Yes</v>
      </c>
      <c r="L49" s="22" t="str">
        <f t="shared" si="3"/>
        <v>Yes</v>
      </c>
    </row>
    <row r="50" ht="14.25" customHeight="1">
      <c r="A50" s="21" t="s">
        <v>79</v>
      </c>
      <c r="B50" s="21" t="s">
        <v>81</v>
      </c>
      <c r="C50" s="21" t="s">
        <v>83</v>
      </c>
      <c r="D50" s="21">
        <v>1.0</v>
      </c>
      <c r="E50" s="21" t="s">
        <v>60</v>
      </c>
      <c r="F50" s="21">
        <v>40.0</v>
      </c>
      <c r="G50" s="21">
        <v>0.0</v>
      </c>
      <c r="H50" s="21">
        <v>40.0</v>
      </c>
      <c r="I50" s="21" t="s">
        <v>47</v>
      </c>
      <c r="J50" s="21" t="str">
        <f t="shared" si="1"/>
        <v>Yes</v>
      </c>
      <c r="K50" s="21" t="str">
        <f t="shared" si="2"/>
        <v>Yes</v>
      </c>
      <c r="L50" s="22" t="str">
        <f t="shared" si="3"/>
        <v>No</v>
      </c>
    </row>
    <row r="51" ht="14.25" customHeight="1">
      <c r="A51" s="21" t="s">
        <v>79</v>
      </c>
      <c r="B51" s="21" t="s">
        <v>80</v>
      </c>
      <c r="C51" s="21" t="s">
        <v>83</v>
      </c>
      <c r="D51" s="21">
        <v>1.0</v>
      </c>
      <c r="E51" s="21" t="s">
        <v>60</v>
      </c>
      <c r="F51" s="21">
        <v>24.9</v>
      </c>
      <c r="G51" s="21">
        <v>0.0</v>
      </c>
      <c r="H51" s="21">
        <v>24.9</v>
      </c>
      <c r="I51" s="21" t="s">
        <v>47</v>
      </c>
      <c r="J51" s="21" t="str">
        <f t="shared" si="1"/>
        <v>Yes</v>
      </c>
      <c r="K51" s="21" t="str">
        <f t="shared" si="2"/>
        <v>Yes</v>
      </c>
      <c r="L51" s="22" t="str">
        <f t="shared" si="3"/>
        <v>Yes</v>
      </c>
    </row>
    <row r="52" ht="14.25" customHeight="1">
      <c r="A52" s="21" t="s">
        <v>79</v>
      </c>
      <c r="B52" s="21" t="s">
        <v>81</v>
      </c>
      <c r="C52" s="21" t="s">
        <v>84</v>
      </c>
      <c r="D52" s="21">
        <v>1.0</v>
      </c>
      <c r="E52" s="21" t="s">
        <v>54</v>
      </c>
      <c r="F52" s="21">
        <v>43.3</v>
      </c>
      <c r="G52" s="21">
        <v>-42.6</v>
      </c>
      <c r="H52" s="21">
        <v>0.7</v>
      </c>
      <c r="I52" s="21" t="s">
        <v>47</v>
      </c>
      <c r="J52" s="21" t="str">
        <f t="shared" si="1"/>
        <v>Yes</v>
      </c>
      <c r="K52" s="21" t="str">
        <f t="shared" si="2"/>
        <v>Yes</v>
      </c>
      <c r="L52" s="22" t="str">
        <f t="shared" si="3"/>
        <v>Yes</v>
      </c>
    </row>
    <row r="53" ht="14.25" customHeight="1">
      <c r="A53" s="21" t="s">
        <v>79</v>
      </c>
      <c r="B53" s="21" t="s">
        <v>81</v>
      </c>
      <c r="C53" s="21" t="s">
        <v>84</v>
      </c>
      <c r="D53" s="21">
        <v>1.0</v>
      </c>
      <c r="E53" s="21" t="s">
        <v>56</v>
      </c>
      <c r="F53" s="21">
        <v>43.3</v>
      </c>
      <c r="G53" s="21">
        <v>-23.3</v>
      </c>
      <c r="H53" s="21">
        <v>20.0</v>
      </c>
      <c r="I53" s="21" t="s">
        <v>47</v>
      </c>
      <c r="J53" s="21" t="str">
        <f t="shared" si="1"/>
        <v>Yes</v>
      </c>
      <c r="K53" s="21" t="str">
        <f t="shared" si="2"/>
        <v>Yes</v>
      </c>
      <c r="L53" s="22" t="str">
        <f t="shared" si="3"/>
        <v>Yes</v>
      </c>
    </row>
    <row r="54" ht="14.25" customHeight="1">
      <c r="A54" s="21" t="s">
        <v>79</v>
      </c>
      <c r="B54" s="21" t="s">
        <v>81</v>
      </c>
      <c r="C54" s="21" t="s">
        <v>84</v>
      </c>
      <c r="D54" s="21">
        <v>1.0</v>
      </c>
      <c r="E54" s="21" t="s">
        <v>60</v>
      </c>
      <c r="F54" s="21">
        <v>43.3</v>
      </c>
      <c r="G54" s="21">
        <v>-19.0</v>
      </c>
      <c r="H54" s="21">
        <v>24.3</v>
      </c>
      <c r="I54" s="21" t="s">
        <v>47</v>
      </c>
      <c r="J54" s="21" t="str">
        <f t="shared" si="1"/>
        <v>Yes</v>
      </c>
      <c r="K54" s="21" t="str">
        <f t="shared" si="2"/>
        <v>Yes</v>
      </c>
      <c r="L54" s="22" t="str">
        <f t="shared" si="3"/>
        <v>Yes</v>
      </c>
    </row>
    <row r="55" ht="14.25" customHeight="1">
      <c r="A55" s="21" t="s">
        <v>79</v>
      </c>
      <c r="B55" s="21" t="s">
        <v>80</v>
      </c>
      <c r="C55" s="21" t="s">
        <v>84</v>
      </c>
      <c r="D55" s="21">
        <v>1.0</v>
      </c>
      <c r="E55" s="21" t="s">
        <v>54</v>
      </c>
      <c r="F55" s="21">
        <v>28.3</v>
      </c>
      <c r="G55" s="21">
        <v>-42.6</v>
      </c>
      <c r="H55" s="21">
        <v>-14.3</v>
      </c>
      <c r="I55" s="21" t="s">
        <v>47</v>
      </c>
      <c r="J55" s="21" t="str">
        <f t="shared" si="1"/>
        <v>Yes</v>
      </c>
      <c r="K55" s="21" t="str">
        <f t="shared" si="2"/>
        <v>Yes</v>
      </c>
      <c r="L55" s="22" t="str">
        <f t="shared" si="3"/>
        <v>Yes</v>
      </c>
    </row>
    <row r="56" ht="14.25" customHeight="1">
      <c r="A56" s="21" t="s">
        <v>79</v>
      </c>
      <c r="B56" s="21" t="s">
        <v>80</v>
      </c>
      <c r="C56" s="21" t="s">
        <v>84</v>
      </c>
      <c r="D56" s="21">
        <v>1.0</v>
      </c>
      <c r="E56" s="21" t="s">
        <v>56</v>
      </c>
      <c r="F56" s="21">
        <v>28.3</v>
      </c>
      <c r="G56" s="21">
        <v>-23.3</v>
      </c>
      <c r="H56" s="21">
        <v>5.0</v>
      </c>
      <c r="I56" s="21" t="s">
        <v>47</v>
      </c>
      <c r="J56" s="21" t="str">
        <f t="shared" si="1"/>
        <v>Yes</v>
      </c>
      <c r="K56" s="21" t="str">
        <f t="shared" si="2"/>
        <v>Yes</v>
      </c>
      <c r="L56" s="22" t="str">
        <f t="shared" si="3"/>
        <v>Yes</v>
      </c>
    </row>
    <row r="57" ht="14.25" customHeight="1">
      <c r="A57" s="21" t="s">
        <v>79</v>
      </c>
      <c r="B57" s="21" t="s">
        <v>80</v>
      </c>
      <c r="C57" s="21" t="s">
        <v>84</v>
      </c>
      <c r="D57" s="21">
        <v>1.0</v>
      </c>
      <c r="E57" s="21" t="s">
        <v>60</v>
      </c>
      <c r="F57" s="21">
        <v>28.3</v>
      </c>
      <c r="G57" s="21">
        <v>-19.0</v>
      </c>
      <c r="H57" s="21">
        <v>9.3</v>
      </c>
      <c r="I57" s="21" t="s">
        <v>47</v>
      </c>
      <c r="J57" s="21" t="str">
        <f t="shared" si="1"/>
        <v>Yes</v>
      </c>
      <c r="K57" s="21" t="str">
        <f t="shared" si="2"/>
        <v>Yes</v>
      </c>
      <c r="L57" s="22" t="str">
        <f t="shared" si="3"/>
        <v>Yes</v>
      </c>
    </row>
    <row r="58" ht="14.25" customHeight="1">
      <c r="A58" s="21" t="s">
        <v>79</v>
      </c>
      <c r="B58" s="21" t="s">
        <v>81</v>
      </c>
      <c r="C58" s="21" t="s">
        <v>85</v>
      </c>
      <c r="D58" s="21">
        <v>1.0</v>
      </c>
      <c r="E58" s="21" t="s">
        <v>54</v>
      </c>
      <c r="F58" s="21">
        <v>43.9</v>
      </c>
      <c r="G58" s="21">
        <v>-10.7</v>
      </c>
      <c r="H58" s="21">
        <v>33.2</v>
      </c>
      <c r="I58" s="21" t="s">
        <v>47</v>
      </c>
      <c r="J58" s="21" t="str">
        <f t="shared" si="1"/>
        <v>Yes</v>
      </c>
      <c r="K58" s="21" t="str">
        <f t="shared" si="2"/>
        <v>Yes</v>
      </c>
      <c r="L58" s="22" t="str">
        <f t="shared" si="3"/>
        <v>No</v>
      </c>
    </row>
    <row r="59" ht="14.25" customHeight="1">
      <c r="A59" s="21" t="s">
        <v>79</v>
      </c>
      <c r="B59" s="21" t="s">
        <v>81</v>
      </c>
      <c r="C59" s="21" t="s">
        <v>85</v>
      </c>
      <c r="D59" s="21">
        <v>1.0</v>
      </c>
      <c r="E59" s="21" t="s">
        <v>60</v>
      </c>
      <c r="F59" s="21">
        <v>43.9</v>
      </c>
      <c r="G59" s="21">
        <v>4.8</v>
      </c>
      <c r="H59" s="21">
        <v>48.7</v>
      </c>
      <c r="I59" s="21" t="s">
        <v>47</v>
      </c>
      <c r="J59" s="21" t="str">
        <f t="shared" si="1"/>
        <v>Yes</v>
      </c>
      <c r="K59" s="21" t="str">
        <f t="shared" si="2"/>
        <v>No</v>
      </c>
      <c r="L59" s="22" t="str">
        <f t="shared" si="3"/>
        <v>No</v>
      </c>
    </row>
    <row r="60" ht="14.25" customHeight="1">
      <c r="A60" s="21" t="s">
        <v>79</v>
      </c>
      <c r="B60" s="21" t="s">
        <v>80</v>
      </c>
      <c r="C60" s="21" t="s">
        <v>85</v>
      </c>
      <c r="D60" s="21">
        <v>1.0</v>
      </c>
      <c r="E60" s="21" t="s">
        <v>54</v>
      </c>
      <c r="F60" s="21">
        <v>28.9</v>
      </c>
      <c r="G60" s="21">
        <v>-10.7</v>
      </c>
      <c r="H60" s="21">
        <v>18.2</v>
      </c>
      <c r="I60" s="21" t="s">
        <v>47</v>
      </c>
      <c r="J60" s="21" t="str">
        <f t="shared" si="1"/>
        <v>Yes</v>
      </c>
      <c r="K60" s="21" t="str">
        <f t="shared" si="2"/>
        <v>Yes</v>
      </c>
      <c r="L60" s="22" t="str">
        <f t="shared" si="3"/>
        <v>Yes</v>
      </c>
    </row>
    <row r="61" ht="14.25" customHeight="1">
      <c r="A61" s="21" t="s">
        <v>79</v>
      </c>
      <c r="B61" s="21" t="s">
        <v>80</v>
      </c>
      <c r="C61" s="21" t="s">
        <v>85</v>
      </c>
      <c r="D61" s="21">
        <v>1.0</v>
      </c>
      <c r="E61" s="21" t="s">
        <v>60</v>
      </c>
      <c r="F61" s="21">
        <v>28.9</v>
      </c>
      <c r="G61" s="21">
        <v>4.8</v>
      </c>
      <c r="H61" s="21">
        <v>33.7</v>
      </c>
      <c r="I61" s="21" t="s">
        <v>47</v>
      </c>
      <c r="J61" s="21" t="str">
        <f t="shared" si="1"/>
        <v>Yes</v>
      </c>
      <c r="K61" s="21" t="str">
        <f t="shared" si="2"/>
        <v>Yes</v>
      </c>
      <c r="L61" s="22" t="str">
        <f t="shared" si="3"/>
        <v>No</v>
      </c>
    </row>
    <row r="62" ht="14.25" customHeight="1">
      <c r="A62" s="21" t="s">
        <v>79</v>
      </c>
      <c r="B62" s="21" t="s">
        <v>81</v>
      </c>
      <c r="C62" s="21" t="s">
        <v>86</v>
      </c>
      <c r="D62" s="21">
        <v>1.0</v>
      </c>
      <c r="E62" s="21" t="s">
        <v>60</v>
      </c>
      <c r="F62" s="21">
        <v>42.4</v>
      </c>
      <c r="G62" s="21">
        <v>0.0</v>
      </c>
      <c r="H62" s="21">
        <v>42.4</v>
      </c>
      <c r="I62" s="21" t="s">
        <v>47</v>
      </c>
      <c r="J62" s="21" t="str">
        <f t="shared" si="1"/>
        <v>Yes</v>
      </c>
      <c r="K62" s="21" t="str">
        <f t="shared" si="2"/>
        <v>Yes</v>
      </c>
      <c r="L62" s="22" t="str">
        <f t="shared" si="3"/>
        <v>No</v>
      </c>
    </row>
    <row r="63" ht="14.25" customHeight="1">
      <c r="A63" s="21" t="s">
        <v>79</v>
      </c>
      <c r="B63" s="21" t="s">
        <v>80</v>
      </c>
      <c r="C63" s="21" t="s">
        <v>87</v>
      </c>
      <c r="D63" s="21">
        <v>1.0</v>
      </c>
      <c r="E63" s="21" t="s">
        <v>60</v>
      </c>
      <c r="F63" s="21">
        <v>29.4</v>
      </c>
      <c r="G63" s="21">
        <v>0.0</v>
      </c>
      <c r="H63" s="21">
        <v>29.4</v>
      </c>
      <c r="I63" s="21" t="s">
        <v>47</v>
      </c>
      <c r="J63" s="21" t="str">
        <f t="shared" si="1"/>
        <v>Yes</v>
      </c>
      <c r="K63" s="21" t="str">
        <f t="shared" si="2"/>
        <v>Yes</v>
      </c>
      <c r="L63" s="22" t="str">
        <f t="shared" si="3"/>
        <v>Yes</v>
      </c>
    </row>
    <row r="64" ht="14.25" customHeight="1">
      <c r="A64" s="21" t="s">
        <v>88</v>
      </c>
      <c r="B64" s="21" t="s">
        <v>45</v>
      </c>
      <c r="C64" s="21" t="s">
        <v>76</v>
      </c>
      <c r="D64" s="21">
        <v>1.0</v>
      </c>
      <c r="E64" s="21" t="s">
        <v>65</v>
      </c>
      <c r="F64" s="21">
        <v>32.8</v>
      </c>
      <c r="G64" s="21">
        <v>11.3</v>
      </c>
      <c r="H64" s="21">
        <v>44.1</v>
      </c>
      <c r="I64" s="21" t="s">
        <v>47</v>
      </c>
      <c r="J64" s="21" t="str">
        <f t="shared" si="1"/>
        <v>Yes</v>
      </c>
      <c r="K64" s="21" t="str">
        <f t="shared" si="2"/>
        <v>Yes</v>
      </c>
      <c r="L64" s="22" t="str">
        <f t="shared" si="3"/>
        <v>No</v>
      </c>
    </row>
    <row r="65" ht="14.25" customHeight="1">
      <c r="A65" s="21" t="s">
        <v>88</v>
      </c>
      <c r="B65" s="21" t="s">
        <v>45</v>
      </c>
      <c r="C65" s="21" t="s">
        <v>76</v>
      </c>
      <c r="D65" s="21">
        <v>1.0</v>
      </c>
      <c r="E65" s="21" t="s">
        <v>60</v>
      </c>
      <c r="F65" s="21">
        <v>32.8</v>
      </c>
      <c r="G65" s="21">
        <v>11.1</v>
      </c>
      <c r="H65" s="21">
        <v>43.9</v>
      </c>
      <c r="I65" s="21" t="s">
        <v>47</v>
      </c>
      <c r="J65" s="21" t="str">
        <f t="shared" si="1"/>
        <v>Yes</v>
      </c>
      <c r="K65" s="21" t="str">
        <f t="shared" si="2"/>
        <v>Yes</v>
      </c>
      <c r="L65" s="22" t="str">
        <f t="shared" si="3"/>
        <v>No</v>
      </c>
    </row>
    <row r="66" ht="14.25" customHeight="1">
      <c r="A66" s="21" t="s">
        <v>88</v>
      </c>
      <c r="B66" s="21" t="s">
        <v>45</v>
      </c>
      <c r="C66" s="21" t="s">
        <v>89</v>
      </c>
      <c r="D66" s="21">
        <v>1.0</v>
      </c>
      <c r="E66" s="21" t="s">
        <v>56</v>
      </c>
      <c r="F66" s="21">
        <v>32.4</v>
      </c>
      <c r="G66" s="21">
        <v>20.2</v>
      </c>
      <c r="H66" s="21">
        <v>52.6</v>
      </c>
      <c r="I66" s="21" t="s">
        <v>47</v>
      </c>
      <c r="J66" s="21" t="str">
        <f t="shared" si="1"/>
        <v>Yes</v>
      </c>
      <c r="K66" s="21" t="str">
        <f t="shared" si="2"/>
        <v>No</v>
      </c>
      <c r="L66" s="22" t="str">
        <f t="shared" si="3"/>
        <v>No</v>
      </c>
    </row>
    <row r="67" ht="14.25" customHeight="1">
      <c r="A67" s="21" t="s">
        <v>88</v>
      </c>
      <c r="B67" s="21" t="s">
        <v>45</v>
      </c>
      <c r="C67" s="21" t="s">
        <v>89</v>
      </c>
      <c r="D67" s="21">
        <v>1.0</v>
      </c>
      <c r="E67" s="21" t="s">
        <v>60</v>
      </c>
      <c r="F67" s="21">
        <v>32.4</v>
      </c>
      <c r="G67" s="21">
        <v>11.2</v>
      </c>
      <c r="H67" s="21">
        <v>43.6</v>
      </c>
      <c r="I67" s="21" t="s">
        <v>47</v>
      </c>
      <c r="J67" s="21" t="str">
        <f t="shared" si="1"/>
        <v>Yes</v>
      </c>
      <c r="K67" s="21" t="str">
        <f t="shared" si="2"/>
        <v>Yes</v>
      </c>
      <c r="L67" s="22" t="str">
        <f t="shared" si="3"/>
        <v>No</v>
      </c>
    </row>
    <row r="68" ht="14.25" customHeight="1">
      <c r="A68" s="21" t="s">
        <v>90</v>
      </c>
      <c r="B68" s="21" t="s">
        <v>45</v>
      </c>
      <c r="C68" s="21" t="s">
        <v>91</v>
      </c>
      <c r="D68" s="21">
        <v>1.0</v>
      </c>
      <c r="E68" s="21" t="s">
        <v>60</v>
      </c>
      <c r="F68" s="21">
        <v>27.2</v>
      </c>
      <c r="G68" s="21">
        <v>0.0</v>
      </c>
      <c r="H68" s="21">
        <v>27.2</v>
      </c>
      <c r="I68" s="21" t="s">
        <v>47</v>
      </c>
      <c r="J68" s="21" t="str">
        <f t="shared" si="1"/>
        <v>Yes</v>
      </c>
      <c r="K68" s="21" t="str">
        <f t="shared" si="2"/>
        <v>Yes</v>
      </c>
      <c r="L68" s="22" t="str">
        <f t="shared" si="3"/>
        <v>Yes</v>
      </c>
    </row>
    <row r="69" ht="14.25" customHeight="1">
      <c r="A69" s="21" t="s">
        <v>90</v>
      </c>
      <c r="B69" s="21" t="s">
        <v>45</v>
      </c>
      <c r="C69" s="21" t="s">
        <v>61</v>
      </c>
      <c r="D69" s="21">
        <v>1.0</v>
      </c>
      <c r="E69" s="21" t="s">
        <v>60</v>
      </c>
      <c r="F69" s="21">
        <v>16.7</v>
      </c>
      <c r="G69" s="21">
        <v>0.0</v>
      </c>
      <c r="H69" s="21">
        <v>16.7</v>
      </c>
      <c r="I69" s="21" t="s">
        <v>47</v>
      </c>
      <c r="J69" s="21" t="str">
        <f t="shared" si="1"/>
        <v>Yes</v>
      </c>
      <c r="K69" s="21" t="str">
        <f t="shared" si="2"/>
        <v>Yes</v>
      </c>
      <c r="L69" s="22" t="str">
        <f t="shared" si="3"/>
        <v>Yes</v>
      </c>
    </row>
    <row r="70" ht="14.25" customHeight="1">
      <c r="A70" s="21" t="s">
        <v>90</v>
      </c>
      <c r="B70" s="21" t="s">
        <v>45</v>
      </c>
      <c r="C70" s="21" t="s">
        <v>64</v>
      </c>
      <c r="D70" s="21">
        <v>1.0</v>
      </c>
      <c r="E70" s="21" t="s">
        <v>54</v>
      </c>
      <c r="F70" s="21">
        <v>40.7</v>
      </c>
      <c r="G70" s="21">
        <v>24.5</v>
      </c>
      <c r="H70" s="21">
        <v>65.2</v>
      </c>
      <c r="I70" s="21" t="s">
        <v>47</v>
      </c>
      <c r="J70" s="21" t="str">
        <f t="shared" si="1"/>
        <v>Yes</v>
      </c>
      <c r="K70" s="21" t="str">
        <f t="shared" si="2"/>
        <v>No</v>
      </c>
      <c r="L70" s="22" t="str">
        <f t="shared" si="3"/>
        <v>No</v>
      </c>
    </row>
    <row r="71" ht="14.25" customHeight="1">
      <c r="A71" s="21" t="s">
        <v>90</v>
      </c>
      <c r="B71" s="21" t="s">
        <v>45</v>
      </c>
      <c r="C71" s="21" t="s">
        <v>64</v>
      </c>
      <c r="D71" s="21">
        <v>1.0</v>
      </c>
      <c r="E71" s="21" t="s">
        <v>65</v>
      </c>
      <c r="F71" s="21">
        <v>40.7</v>
      </c>
      <c r="G71" s="21">
        <v>27.0</v>
      </c>
      <c r="H71" s="21">
        <v>67.7</v>
      </c>
      <c r="I71" s="21" t="s">
        <v>47</v>
      </c>
      <c r="J71" s="21" t="str">
        <f t="shared" si="1"/>
        <v>Yes</v>
      </c>
      <c r="K71" s="21" t="str">
        <f t="shared" si="2"/>
        <v>No</v>
      </c>
      <c r="L71" s="22" t="str">
        <f t="shared" si="3"/>
        <v>No</v>
      </c>
    </row>
    <row r="72" ht="14.25" customHeight="1">
      <c r="A72" s="21" t="s">
        <v>90</v>
      </c>
      <c r="B72" s="21" t="s">
        <v>45</v>
      </c>
      <c r="C72" s="21" t="s">
        <v>64</v>
      </c>
      <c r="D72" s="21">
        <v>1.0</v>
      </c>
      <c r="E72" s="21" t="s">
        <v>60</v>
      </c>
      <c r="F72" s="21">
        <v>40.7</v>
      </c>
      <c r="G72" s="21">
        <v>25.8</v>
      </c>
      <c r="H72" s="21">
        <v>66.5</v>
      </c>
      <c r="I72" s="21" t="s">
        <v>47</v>
      </c>
      <c r="J72" s="21" t="str">
        <f t="shared" si="1"/>
        <v>Yes</v>
      </c>
      <c r="K72" s="21" t="str">
        <f t="shared" si="2"/>
        <v>No</v>
      </c>
      <c r="L72" s="22" t="str">
        <f t="shared" si="3"/>
        <v>No</v>
      </c>
    </row>
    <row r="73" ht="14.25" customHeight="1">
      <c r="A73" s="21" t="s">
        <v>58</v>
      </c>
      <c r="B73" s="21" t="s">
        <v>45</v>
      </c>
      <c r="C73" s="21" t="s">
        <v>61</v>
      </c>
      <c r="D73" s="21">
        <v>1.0</v>
      </c>
      <c r="E73" s="21" t="s">
        <v>54</v>
      </c>
      <c r="F73" s="21">
        <v>27.0</v>
      </c>
      <c r="G73" s="21" t="s">
        <v>41</v>
      </c>
      <c r="H73" s="21" t="s">
        <v>41</v>
      </c>
      <c r="I73" s="21" t="s">
        <v>92</v>
      </c>
      <c r="J73" s="21" t="str">
        <f t="shared" ref="J73:J88" si="4">IF(($H$2-F73)/$H$2&gt;=0.1,"Yes","No")</f>
        <v>Yes</v>
      </c>
      <c r="K73" s="21" t="str">
        <f t="shared" ref="K73:K88" si="5">IF(($H$2-F73)/$H$2&gt;=0.5,"Yes","No")</f>
        <v>Yes</v>
      </c>
      <c r="L73" s="22" t="str">
        <f t="shared" ref="L73:L88" si="6">IF(($H$2-F73)/$H$2&gt;=0.65,"Yes","No")</f>
        <v>Yes</v>
      </c>
    </row>
    <row r="74" ht="14.25" customHeight="1">
      <c r="A74" s="21" t="s">
        <v>58</v>
      </c>
      <c r="B74" s="21" t="s">
        <v>45</v>
      </c>
      <c r="C74" s="21" t="s">
        <v>93</v>
      </c>
      <c r="D74" s="21">
        <v>1.0</v>
      </c>
      <c r="E74" s="21" t="s">
        <v>54</v>
      </c>
      <c r="F74" s="21">
        <v>55.0</v>
      </c>
      <c r="G74" s="21" t="s">
        <v>41</v>
      </c>
      <c r="H74" s="21" t="s">
        <v>41</v>
      </c>
      <c r="I74" s="21" t="s">
        <v>92</v>
      </c>
      <c r="J74" s="21" t="str">
        <f t="shared" si="4"/>
        <v>Yes</v>
      </c>
      <c r="K74" s="21" t="str">
        <f t="shared" si="5"/>
        <v>No</v>
      </c>
      <c r="L74" s="22" t="str">
        <f t="shared" si="6"/>
        <v>No</v>
      </c>
    </row>
    <row r="75" ht="14.25" customHeight="1">
      <c r="A75" s="21" t="s">
        <v>58</v>
      </c>
      <c r="B75" s="21" t="s">
        <v>45</v>
      </c>
      <c r="C75" s="21" t="s">
        <v>71</v>
      </c>
      <c r="D75" s="21">
        <v>1.0</v>
      </c>
      <c r="E75" s="21" t="s">
        <v>54</v>
      </c>
      <c r="F75" s="21">
        <v>47.0</v>
      </c>
      <c r="G75" s="21" t="s">
        <v>41</v>
      </c>
      <c r="H75" s="21" t="s">
        <v>41</v>
      </c>
      <c r="I75" s="21" t="s">
        <v>92</v>
      </c>
      <c r="J75" s="21" t="str">
        <f t="shared" si="4"/>
        <v>Yes</v>
      </c>
      <c r="K75" s="21" t="str">
        <f t="shared" si="5"/>
        <v>No</v>
      </c>
      <c r="L75" s="22" t="str">
        <f t="shared" si="6"/>
        <v>No</v>
      </c>
    </row>
    <row r="76" ht="14.25" customHeight="1">
      <c r="A76" s="21" t="s">
        <v>44</v>
      </c>
      <c r="B76" s="21" t="s">
        <v>45</v>
      </c>
      <c r="C76" s="21" t="s">
        <v>94</v>
      </c>
      <c r="D76" s="21">
        <v>1.0</v>
      </c>
      <c r="E76" s="21" t="s">
        <v>54</v>
      </c>
      <c r="F76" s="21">
        <v>9.0</v>
      </c>
      <c r="G76" s="21" t="s">
        <v>41</v>
      </c>
      <c r="H76" s="21" t="s">
        <v>41</v>
      </c>
      <c r="I76" s="21" t="s">
        <v>92</v>
      </c>
      <c r="J76" s="21" t="str">
        <f t="shared" si="4"/>
        <v>Yes</v>
      </c>
      <c r="K76" s="21" t="str">
        <f t="shared" si="5"/>
        <v>Yes</v>
      </c>
      <c r="L76" s="22" t="str">
        <f t="shared" si="6"/>
        <v>Yes</v>
      </c>
    </row>
    <row r="77" ht="14.25" customHeight="1">
      <c r="A77" s="21" t="s">
        <v>44</v>
      </c>
      <c r="B77" s="21" t="s">
        <v>45</v>
      </c>
      <c r="C77" s="21" t="s">
        <v>95</v>
      </c>
      <c r="D77" s="21">
        <v>1.0</v>
      </c>
      <c r="E77" s="21" t="s">
        <v>54</v>
      </c>
      <c r="F77" s="21">
        <v>9.0</v>
      </c>
      <c r="G77" s="21" t="s">
        <v>41</v>
      </c>
      <c r="H77" s="21" t="s">
        <v>41</v>
      </c>
      <c r="I77" s="21" t="s">
        <v>92</v>
      </c>
      <c r="J77" s="21" t="str">
        <f t="shared" si="4"/>
        <v>Yes</v>
      </c>
      <c r="K77" s="21" t="str">
        <f t="shared" si="5"/>
        <v>Yes</v>
      </c>
      <c r="L77" s="22" t="str">
        <f t="shared" si="6"/>
        <v>Yes</v>
      </c>
    </row>
    <row r="78" ht="14.25" customHeight="1">
      <c r="A78" s="21" t="s">
        <v>44</v>
      </c>
      <c r="B78" s="21" t="s">
        <v>45</v>
      </c>
      <c r="C78" s="21" t="s">
        <v>96</v>
      </c>
      <c r="D78" s="21">
        <v>1.0</v>
      </c>
      <c r="E78" s="21" t="s">
        <v>54</v>
      </c>
      <c r="F78" s="21">
        <v>13.0</v>
      </c>
      <c r="G78" s="21" t="s">
        <v>41</v>
      </c>
      <c r="H78" s="21" t="s">
        <v>41</v>
      </c>
      <c r="I78" s="21" t="s">
        <v>92</v>
      </c>
      <c r="J78" s="21" t="str">
        <f t="shared" si="4"/>
        <v>Yes</v>
      </c>
      <c r="K78" s="21" t="str">
        <f t="shared" si="5"/>
        <v>Yes</v>
      </c>
      <c r="L78" s="22" t="str">
        <f t="shared" si="6"/>
        <v>Yes</v>
      </c>
    </row>
    <row r="79" ht="14.25" customHeight="1">
      <c r="A79" s="21" t="s">
        <v>44</v>
      </c>
      <c r="B79" s="21" t="s">
        <v>45</v>
      </c>
      <c r="C79" s="21" t="s">
        <v>97</v>
      </c>
      <c r="D79" s="21">
        <v>1.0</v>
      </c>
      <c r="E79" s="21" t="s">
        <v>54</v>
      </c>
      <c r="F79" s="21">
        <v>6.0</v>
      </c>
      <c r="G79" s="21" t="s">
        <v>41</v>
      </c>
      <c r="H79" s="21" t="s">
        <v>41</v>
      </c>
      <c r="I79" s="21" t="s">
        <v>92</v>
      </c>
      <c r="J79" s="21" t="str">
        <f t="shared" si="4"/>
        <v>Yes</v>
      </c>
      <c r="K79" s="21" t="str">
        <f t="shared" si="5"/>
        <v>Yes</v>
      </c>
      <c r="L79" s="22" t="str">
        <f t="shared" si="6"/>
        <v>Yes</v>
      </c>
    </row>
    <row r="80" ht="14.25" customHeight="1">
      <c r="A80" s="21" t="s">
        <v>98</v>
      </c>
      <c r="B80" s="21" t="s">
        <v>80</v>
      </c>
      <c r="C80" s="21" t="s">
        <v>97</v>
      </c>
      <c r="D80" s="21">
        <v>1.0</v>
      </c>
      <c r="E80" s="21" t="s">
        <v>54</v>
      </c>
      <c r="F80" s="21">
        <v>18.0</v>
      </c>
      <c r="G80" s="21" t="s">
        <v>41</v>
      </c>
      <c r="H80" s="21" t="s">
        <v>41</v>
      </c>
      <c r="I80" s="21" t="s">
        <v>92</v>
      </c>
      <c r="J80" s="21" t="str">
        <f t="shared" si="4"/>
        <v>Yes</v>
      </c>
      <c r="K80" s="21" t="str">
        <f t="shared" si="5"/>
        <v>Yes</v>
      </c>
      <c r="L80" s="22" t="str">
        <f t="shared" si="6"/>
        <v>Yes</v>
      </c>
    </row>
    <row r="81" ht="14.25" customHeight="1">
      <c r="A81" s="21" t="s">
        <v>98</v>
      </c>
      <c r="B81" s="21" t="s">
        <v>81</v>
      </c>
      <c r="C81" s="21" t="s">
        <v>97</v>
      </c>
      <c r="D81" s="21">
        <v>1.0</v>
      </c>
      <c r="E81" s="21" t="s">
        <v>54</v>
      </c>
      <c r="F81" s="21">
        <v>20.0</v>
      </c>
      <c r="G81" s="21" t="s">
        <v>41</v>
      </c>
      <c r="H81" s="21" t="s">
        <v>41</v>
      </c>
      <c r="I81" s="21" t="s">
        <v>92</v>
      </c>
      <c r="J81" s="21" t="str">
        <f t="shared" si="4"/>
        <v>Yes</v>
      </c>
      <c r="K81" s="21" t="str">
        <f t="shared" si="5"/>
        <v>Yes</v>
      </c>
      <c r="L81" s="22" t="str">
        <f t="shared" si="6"/>
        <v>Yes</v>
      </c>
    </row>
    <row r="82" ht="14.25" customHeight="1">
      <c r="A82" s="21" t="s">
        <v>99</v>
      </c>
      <c r="B82" s="21" t="s">
        <v>80</v>
      </c>
      <c r="C82" s="21" t="s">
        <v>97</v>
      </c>
      <c r="D82" s="21">
        <v>1.0</v>
      </c>
      <c r="E82" s="21" t="s">
        <v>54</v>
      </c>
      <c r="F82" s="21">
        <v>22.0</v>
      </c>
      <c r="G82" s="21" t="s">
        <v>41</v>
      </c>
      <c r="H82" s="21" t="s">
        <v>41</v>
      </c>
      <c r="I82" s="21" t="s">
        <v>92</v>
      </c>
      <c r="J82" s="21" t="str">
        <f t="shared" si="4"/>
        <v>Yes</v>
      </c>
      <c r="K82" s="21" t="str">
        <f t="shared" si="5"/>
        <v>Yes</v>
      </c>
      <c r="L82" s="22" t="str">
        <f t="shared" si="6"/>
        <v>Yes</v>
      </c>
    </row>
    <row r="83" ht="14.25" customHeight="1">
      <c r="A83" s="21" t="s">
        <v>99</v>
      </c>
      <c r="B83" s="21" t="s">
        <v>81</v>
      </c>
      <c r="C83" s="21" t="s">
        <v>97</v>
      </c>
      <c r="D83" s="21">
        <v>1.0</v>
      </c>
      <c r="E83" s="21" t="s">
        <v>54</v>
      </c>
      <c r="F83" s="21">
        <v>40.0</v>
      </c>
      <c r="G83" s="21" t="s">
        <v>41</v>
      </c>
      <c r="H83" s="21" t="s">
        <v>41</v>
      </c>
      <c r="I83" s="21" t="s">
        <v>92</v>
      </c>
      <c r="J83" s="21" t="str">
        <f t="shared" si="4"/>
        <v>Yes</v>
      </c>
      <c r="K83" s="21" t="str">
        <f t="shared" si="5"/>
        <v>Yes</v>
      </c>
      <c r="L83" s="22" t="str">
        <f t="shared" si="6"/>
        <v>No</v>
      </c>
    </row>
    <row r="84" ht="14.25" customHeight="1">
      <c r="A84" s="21" t="s">
        <v>100</v>
      </c>
      <c r="B84" s="21" t="s">
        <v>45</v>
      </c>
      <c r="C84" s="21" t="s">
        <v>101</v>
      </c>
      <c r="D84" s="21">
        <v>1.0</v>
      </c>
      <c r="E84" s="21" t="s">
        <v>54</v>
      </c>
      <c r="F84" s="21">
        <v>55.0</v>
      </c>
      <c r="G84" s="21" t="s">
        <v>41</v>
      </c>
      <c r="H84" s="21" t="s">
        <v>41</v>
      </c>
      <c r="I84" s="21" t="s">
        <v>92</v>
      </c>
      <c r="J84" s="21" t="str">
        <f t="shared" si="4"/>
        <v>Yes</v>
      </c>
      <c r="K84" s="21" t="str">
        <f t="shared" si="5"/>
        <v>No</v>
      </c>
      <c r="L84" s="22" t="str">
        <f t="shared" si="6"/>
        <v>No</v>
      </c>
    </row>
    <row r="85" ht="14.25" customHeight="1">
      <c r="A85" s="21" t="s">
        <v>100</v>
      </c>
      <c r="B85" s="21" t="s">
        <v>45</v>
      </c>
      <c r="C85" s="21" t="s">
        <v>96</v>
      </c>
      <c r="D85" s="21">
        <v>1.0</v>
      </c>
      <c r="E85" s="21" t="s">
        <v>54</v>
      </c>
      <c r="F85" s="21">
        <v>35.0</v>
      </c>
      <c r="G85" s="21" t="s">
        <v>41</v>
      </c>
      <c r="H85" s="21" t="s">
        <v>41</v>
      </c>
      <c r="I85" s="21" t="s">
        <v>92</v>
      </c>
      <c r="J85" s="21" t="str">
        <f t="shared" si="4"/>
        <v>Yes</v>
      </c>
      <c r="K85" s="21" t="str">
        <f t="shared" si="5"/>
        <v>Yes</v>
      </c>
      <c r="L85" s="22" t="str">
        <f t="shared" si="6"/>
        <v>No</v>
      </c>
    </row>
    <row r="86" ht="14.25" customHeight="1">
      <c r="A86" s="21" t="s">
        <v>100</v>
      </c>
      <c r="B86" s="21" t="s">
        <v>45</v>
      </c>
      <c r="C86" s="21" t="s">
        <v>102</v>
      </c>
      <c r="D86" s="21">
        <v>1.0</v>
      </c>
      <c r="E86" s="21" t="s">
        <v>65</v>
      </c>
      <c r="F86" s="21">
        <v>26.0</v>
      </c>
      <c r="G86" s="21" t="s">
        <v>41</v>
      </c>
      <c r="H86" s="21" t="s">
        <v>41</v>
      </c>
      <c r="I86" s="21" t="s">
        <v>92</v>
      </c>
      <c r="J86" s="21" t="str">
        <f t="shared" si="4"/>
        <v>Yes</v>
      </c>
      <c r="K86" s="21" t="str">
        <f t="shared" si="5"/>
        <v>Yes</v>
      </c>
      <c r="L86" s="22" t="str">
        <f t="shared" si="6"/>
        <v>Yes</v>
      </c>
    </row>
    <row r="87" ht="14.25" customHeight="1">
      <c r="A87" s="21" t="s">
        <v>103</v>
      </c>
      <c r="B87" s="21" t="s">
        <v>45</v>
      </c>
      <c r="C87" s="21" t="s">
        <v>104</v>
      </c>
      <c r="D87" s="21">
        <v>1.0</v>
      </c>
      <c r="E87" s="21" t="s">
        <v>65</v>
      </c>
      <c r="F87" s="21">
        <v>72.0</v>
      </c>
      <c r="G87" s="21" t="s">
        <v>41</v>
      </c>
      <c r="H87" s="21" t="s">
        <v>41</v>
      </c>
      <c r="I87" s="21" t="s">
        <v>92</v>
      </c>
      <c r="J87" s="21" t="str">
        <f t="shared" si="4"/>
        <v>Yes</v>
      </c>
      <c r="K87" s="21" t="str">
        <f t="shared" si="5"/>
        <v>No</v>
      </c>
      <c r="L87" s="22" t="str">
        <f t="shared" si="6"/>
        <v>No</v>
      </c>
    </row>
    <row r="88" ht="14.25" customHeight="1">
      <c r="A88" s="21" t="s">
        <v>103</v>
      </c>
      <c r="B88" s="21" t="s">
        <v>45</v>
      </c>
      <c r="C88" s="21" t="s">
        <v>105</v>
      </c>
      <c r="D88" s="21">
        <v>1.0</v>
      </c>
      <c r="E88" s="21" t="s">
        <v>65</v>
      </c>
      <c r="F88" s="21">
        <v>44.0</v>
      </c>
      <c r="G88" s="21" t="s">
        <v>41</v>
      </c>
      <c r="H88" s="21" t="s">
        <v>41</v>
      </c>
      <c r="I88" s="21" t="s">
        <v>92</v>
      </c>
      <c r="J88" s="21" t="str">
        <f t="shared" si="4"/>
        <v>Yes</v>
      </c>
      <c r="K88" s="21" t="str">
        <f t="shared" si="5"/>
        <v>Yes</v>
      </c>
      <c r="L88" s="22" t="str">
        <f t="shared" si="6"/>
        <v>No</v>
      </c>
    </row>
    <row r="89" ht="14.25" customHeight="1">
      <c r="A89" s="19" t="s">
        <v>106</v>
      </c>
      <c r="B89" s="19" t="s">
        <v>41</v>
      </c>
      <c r="C89" s="19" t="s">
        <v>107</v>
      </c>
      <c r="D89" s="19">
        <v>0.0</v>
      </c>
      <c r="E89" s="19" t="s">
        <v>108</v>
      </c>
      <c r="F89" s="21">
        <f>1/Constants!B2*56/3.6</f>
        <v>32.40740741</v>
      </c>
      <c r="G89" s="21" t="s">
        <v>41</v>
      </c>
      <c r="H89" s="21">
        <f t="shared" ref="H89:H92" si="7">F89</f>
        <v>32.40740741</v>
      </c>
      <c r="I89" s="23" t="s">
        <v>109</v>
      </c>
      <c r="J89" s="21" t="str">
        <f t="shared" ref="J89:J92" si="8">IF(($H$2-H89)/$H$2&gt;=0.1,"Yes","No")</f>
        <v>Yes</v>
      </c>
      <c r="K89" s="21" t="str">
        <f t="shared" ref="K89:K92" si="9">IF(($H$2-H89)/$H$2&gt;=0.5,"Yes","No")</f>
        <v>Yes</v>
      </c>
      <c r="L89" s="22" t="str">
        <f t="shared" ref="L89:L92" si="10">IF(($H$2-H89)/$H$2&gt;=0.65,"Yes","No")</f>
        <v>No</v>
      </c>
    </row>
    <row r="90" ht="14.25" customHeight="1">
      <c r="A90" s="19" t="s">
        <v>106</v>
      </c>
      <c r="B90" s="19" t="s">
        <v>41</v>
      </c>
      <c r="C90" s="19" t="s">
        <v>110</v>
      </c>
      <c r="D90" s="19">
        <v>0.0</v>
      </c>
      <c r="E90" s="19" t="s">
        <v>108</v>
      </c>
      <c r="F90" s="21">
        <f>1/Constants!B3*56/3.6</f>
        <v>39.88603989</v>
      </c>
      <c r="G90" s="21" t="s">
        <v>41</v>
      </c>
      <c r="H90" s="21">
        <f t="shared" si="7"/>
        <v>39.88603989</v>
      </c>
      <c r="I90" s="23" t="s">
        <v>109</v>
      </c>
      <c r="J90" s="21" t="str">
        <f t="shared" si="8"/>
        <v>Yes</v>
      </c>
      <c r="K90" s="21" t="str">
        <f t="shared" si="9"/>
        <v>Yes</v>
      </c>
      <c r="L90" s="22" t="str">
        <f t="shared" si="10"/>
        <v>No</v>
      </c>
    </row>
    <row r="91" ht="14.25" customHeight="1">
      <c r="A91" s="19" t="s">
        <v>106</v>
      </c>
      <c r="B91" s="19" t="s">
        <v>41</v>
      </c>
      <c r="C91" s="19" t="s">
        <v>107</v>
      </c>
      <c r="D91" s="19">
        <v>0.0</v>
      </c>
      <c r="E91" s="19" t="s">
        <v>43</v>
      </c>
      <c r="F91" s="19" t="s">
        <v>111</v>
      </c>
      <c r="G91" s="19" t="s">
        <v>41</v>
      </c>
      <c r="H91" s="21" t="str">
        <f t="shared" si="7"/>
        <v>1/0,35*intensité carbone mix électrique</v>
      </c>
      <c r="I91" s="23" t="s">
        <v>109</v>
      </c>
      <c r="J91" s="21" t="str">
        <f t="shared" si="8"/>
        <v>#VALUE!</v>
      </c>
      <c r="K91" s="21" t="str">
        <f t="shared" si="9"/>
        <v>#VALUE!</v>
      </c>
      <c r="L91" s="22" t="str">
        <f t="shared" si="10"/>
        <v>#VALUE!</v>
      </c>
    </row>
    <row r="92" ht="14.25" customHeight="1">
      <c r="A92" s="19" t="s">
        <v>106</v>
      </c>
      <c r="B92" s="19" t="s">
        <v>41</v>
      </c>
      <c r="C92" s="19" t="s">
        <v>110</v>
      </c>
      <c r="D92" s="19">
        <v>0.0</v>
      </c>
      <c r="E92" s="19" t="s">
        <v>43</v>
      </c>
      <c r="F92" s="19" t="s">
        <v>112</v>
      </c>
      <c r="G92" s="19" t="s">
        <v>41</v>
      </c>
      <c r="H92" s="21" t="str">
        <f t="shared" si="7"/>
        <v>1/0,22*intensité carbone mix électrique</v>
      </c>
      <c r="I92" s="24" t="s">
        <v>109</v>
      </c>
      <c r="J92" s="21" t="str">
        <f t="shared" si="8"/>
        <v>#VALUE!</v>
      </c>
      <c r="K92" s="21" t="str">
        <f t="shared" si="9"/>
        <v>#VALUE!</v>
      </c>
      <c r="L92" s="22" t="str">
        <f t="shared" si="10"/>
        <v>#VALUE!</v>
      </c>
    </row>
    <row r="93" ht="14.25" customHeight="1">
      <c r="L93" s="25"/>
    </row>
    <row r="94" ht="14.25" customHeight="1">
      <c r="L94" s="25"/>
    </row>
    <row r="95" ht="14.25" customHeight="1">
      <c r="L95" s="25"/>
    </row>
    <row r="96" ht="14.25" customHeight="1">
      <c r="L96" s="25"/>
    </row>
    <row r="97" ht="14.25" customHeight="1">
      <c r="L97" s="25"/>
    </row>
    <row r="98" ht="14.25" customHeight="1">
      <c r="L98" s="25"/>
    </row>
    <row r="99" ht="14.25" customHeight="1">
      <c r="L99" s="25"/>
    </row>
    <row r="100" ht="14.25" customHeight="1">
      <c r="L100" s="25"/>
    </row>
    <row r="101" ht="14.25" customHeight="1">
      <c r="L101" s="25"/>
    </row>
    <row r="102" ht="14.25" customHeight="1">
      <c r="L102" s="25"/>
    </row>
    <row r="103" ht="14.25" customHeight="1">
      <c r="L103" s="25"/>
    </row>
    <row r="104" ht="14.25" customHeight="1">
      <c r="L104" s="25"/>
    </row>
    <row r="105" ht="14.25" customHeight="1">
      <c r="L105" s="25"/>
    </row>
    <row r="106" ht="14.25" customHeight="1">
      <c r="L106" s="25"/>
    </row>
    <row r="107" ht="14.25" customHeight="1">
      <c r="L107" s="25"/>
    </row>
    <row r="108" ht="14.25" customHeight="1">
      <c r="L108" s="25"/>
    </row>
    <row r="109" ht="14.25" customHeight="1">
      <c r="L109" s="25"/>
    </row>
    <row r="110" ht="14.25" customHeight="1">
      <c r="L110" s="25"/>
    </row>
    <row r="111" ht="14.25" customHeight="1">
      <c r="L111" s="25"/>
    </row>
    <row r="112" ht="14.25" customHeight="1">
      <c r="L112" s="25"/>
    </row>
    <row r="113" ht="14.25" customHeight="1">
      <c r="L113" s="25"/>
    </row>
    <row r="114" ht="14.25" customHeight="1">
      <c r="L114" s="25"/>
    </row>
    <row r="115" ht="14.25" customHeight="1">
      <c r="L115" s="25"/>
    </row>
    <row r="116" ht="14.25" customHeight="1">
      <c r="L116" s="25"/>
    </row>
    <row r="117" ht="14.25" customHeight="1">
      <c r="L117" s="25"/>
    </row>
    <row r="118" ht="14.25" customHeight="1">
      <c r="L118" s="25"/>
    </row>
    <row r="119" ht="14.25" customHeight="1">
      <c r="L119" s="25"/>
    </row>
    <row r="120" ht="14.25" customHeight="1">
      <c r="L120" s="25"/>
    </row>
    <row r="121" ht="14.25" customHeight="1">
      <c r="L121" s="25"/>
    </row>
    <row r="122" ht="14.25" customHeight="1">
      <c r="L122" s="25"/>
    </row>
    <row r="123" ht="14.25" customHeight="1">
      <c r="L123" s="25"/>
    </row>
    <row r="124" ht="14.25" customHeight="1">
      <c r="L124" s="25"/>
    </row>
    <row r="125" ht="14.25" customHeight="1">
      <c r="L125" s="25"/>
    </row>
    <row r="126" ht="14.25" customHeight="1">
      <c r="L126" s="25"/>
    </row>
    <row r="127" ht="14.25" customHeight="1">
      <c r="L127" s="25"/>
    </row>
    <row r="128" ht="14.25" customHeight="1">
      <c r="L128" s="25"/>
    </row>
    <row r="129" ht="14.25" customHeight="1">
      <c r="L129" s="25"/>
    </row>
    <row r="130" ht="14.25" customHeight="1">
      <c r="L130" s="25"/>
    </row>
    <row r="131" ht="14.25" customHeight="1">
      <c r="L131" s="25"/>
    </row>
    <row r="132" ht="14.25" customHeight="1">
      <c r="L132" s="25"/>
    </row>
    <row r="133" ht="14.25" customHeight="1">
      <c r="L133" s="25"/>
    </row>
    <row r="134" ht="14.25" customHeight="1">
      <c r="L134" s="25"/>
    </row>
    <row r="135" ht="14.25" customHeight="1">
      <c r="L135" s="25"/>
    </row>
    <row r="136" ht="14.25" customHeight="1">
      <c r="L136" s="25"/>
    </row>
    <row r="137" ht="14.25" customHeight="1">
      <c r="L137" s="25"/>
    </row>
    <row r="138" ht="14.25" customHeight="1">
      <c r="L138" s="25"/>
    </row>
    <row r="139" ht="14.25" customHeight="1">
      <c r="L139" s="25"/>
    </row>
    <row r="140" ht="14.25" customHeight="1">
      <c r="L140" s="25"/>
    </row>
    <row r="141" ht="14.25" customHeight="1">
      <c r="L141" s="25"/>
    </row>
    <row r="142" ht="14.25" customHeight="1">
      <c r="L142" s="25"/>
    </row>
    <row r="143" ht="14.25" customHeight="1">
      <c r="L143" s="25"/>
    </row>
    <row r="144" ht="14.25" customHeight="1">
      <c r="L144" s="25"/>
    </row>
    <row r="145" ht="14.25" customHeight="1">
      <c r="L145" s="25"/>
    </row>
    <row r="146" ht="14.25" customHeight="1">
      <c r="L146" s="25"/>
    </row>
    <row r="147" ht="14.25" customHeight="1">
      <c r="L147" s="25"/>
    </row>
    <row r="148" ht="14.25" customHeight="1">
      <c r="L148" s="25"/>
    </row>
    <row r="149" ht="14.25" customHeight="1">
      <c r="L149" s="25"/>
    </row>
    <row r="150" ht="14.25" customHeight="1">
      <c r="L150" s="25"/>
    </row>
    <row r="151" ht="14.25" customHeight="1">
      <c r="L151" s="25"/>
    </row>
    <row r="152" ht="14.25" customHeight="1">
      <c r="L152" s="25"/>
    </row>
    <row r="153" ht="14.25" customHeight="1">
      <c r="L153" s="25"/>
    </row>
    <row r="154" ht="14.25" customHeight="1">
      <c r="L154" s="25"/>
    </row>
    <row r="155" ht="14.25" customHeight="1">
      <c r="L155" s="25"/>
    </row>
    <row r="156" ht="14.25" customHeight="1">
      <c r="L156" s="25"/>
    </row>
    <row r="157" ht="14.25" customHeight="1">
      <c r="L157" s="25"/>
    </row>
    <row r="158" ht="14.25" customHeight="1">
      <c r="L158" s="25"/>
    </row>
    <row r="159" ht="14.25" customHeight="1">
      <c r="L159" s="25"/>
    </row>
    <row r="160" ht="14.25" customHeight="1">
      <c r="L160" s="25"/>
    </row>
    <row r="161" ht="14.25" customHeight="1">
      <c r="L161" s="25"/>
    </row>
    <row r="162" ht="14.25" customHeight="1">
      <c r="L162" s="25"/>
    </row>
    <row r="163" ht="14.25" customHeight="1">
      <c r="L163" s="25"/>
    </row>
    <row r="164" ht="14.25" customHeight="1">
      <c r="L164" s="25"/>
    </row>
    <row r="165" ht="14.25" customHeight="1">
      <c r="L165" s="25"/>
    </row>
    <row r="166" ht="14.25" customHeight="1">
      <c r="L166" s="25"/>
    </row>
    <row r="167" ht="14.25" customHeight="1">
      <c r="L167" s="25"/>
    </row>
    <row r="168" ht="14.25" customHeight="1">
      <c r="L168" s="25"/>
    </row>
    <row r="169" ht="14.25" customHeight="1">
      <c r="L169" s="25"/>
    </row>
    <row r="170" ht="14.25" customHeight="1">
      <c r="L170" s="25"/>
    </row>
    <row r="171" ht="14.25" customHeight="1">
      <c r="L171" s="25"/>
    </row>
    <row r="172" ht="14.25" customHeight="1">
      <c r="L172" s="25"/>
    </row>
    <row r="173" ht="14.25" customHeight="1">
      <c r="L173" s="25"/>
    </row>
    <row r="174" ht="14.25" customHeight="1">
      <c r="L174" s="25"/>
    </row>
    <row r="175" ht="14.25" customHeight="1">
      <c r="L175" s="25"/>
    </row>
    <row r="176" ht="14.25" customHeight="1">
      <c r="L176" s="25"/>
    </row>
    <row r="177" ht="14.25" customHeight="1">
      <c r="L177" s="25"/>
    </row>
    <row r="178" ht="14.25" customHeight="1">
      <c r="L178" s="25"/>
    </row>
    <row r="179" ht="14.25" customHeight="1">
      <c r="L179" s="25"/>
    </row>
    <row r="180" ht="14.25" customHeight="1">
      <c r="L180" s="25"/>
    </row>
    <row r="181" ht="14.25" customHeight="1">
      <c r="L181" s="25"/>
    </row>
    <row r="182" ht="14.25" customHeight="1">
      <c r="L182" s="25"/>
    </row>
    <row r="183" ht="14.25" customHeight="1">
      <c r="L183" s="25"/>
    </row>
    <row r="184" ht="14.25" customHeight="1">
      <c r="L184" s="25"/>
    </row>
    <row r="185" ht="14.25" customHeight="1">
      <c r="L185" s="25"/>
    </row>
    <row r="186" ht="14.25" customHeight="1">
      <c r="L186" s="25"/>
    </row>
    <row r="187" ht="14.25" customHeight="1">
      <c r="L187" s="25"/>
    </row>
    <row r="188" ht="14.25" customHeight="1">
      <c r="L188" s="25"/>
    </row>
    <row r="189" ht="14.25" customHeight="1">
      <c r="L189" s="25"/>
    </row>
    <row r="190" ht="14.25" customHeight="1">
      <c r="L190" s="25"/>
    </row>
    <row r="191" ht="14.25" customHeight="1">
      <c r="L191" s="25"/>
    </row>
    <row r="192" ht="14.25" customHeight="1">
      <c r="L192" s="25"/>
    </row>
    <row r="193" ht="14.25" customHeight="1">
      <c r="L193" s="25"/>
    </row>
    <row r="194" ht="14.25" customHeight="1">
      <c r="L194" s="25"/>
    </row>
    <row r="195" ht="14.25" customHeight="1">
      <c r="L195" s="25"/>
    </row>
    <row r="196" ht="14.25" customHeight="1">
      <c r="L196" s="25"/>
    </row>
    <row r="197" ht="14.25" customHeight="1">
      <c r="L197" s="25"/>
    </row>
    <row r="198" ht="14.25" customHeight="1">
      <c r="L198" s="25"/>
    </row>
    <row r="199" ht="14.25" customHeight="1">
      <c r="L199" s="25"/>
    </row>
    <row r="200" ht="14.25" customHeight="1">
      <c r="L200" s="25"/>
    </row>
    <row r="201" ht="14.25" customHeight="1">
      <c r="L201" s="25"/>
    </row>
    <row r="202" ht="14.25" customHeight="1">
      <c r="L202" s="25"/>
    </row>
    <row r="203" ht="14.25" customHeight="1">
      <c r="L203" s="25"/>
    </row>
    <row r="204" ht="14.25" customHeight="1">
      <c r="L204" s="25"/>
    </row>
    <row r="205" ht="14.25" customHeight="1">
      <c r="L205" s="25"/>
    </row>
    <row r="206" ht="14.25" customHeight="1">
      <c r="L206" s="25"/>
    </row>
    <row r="207" ht="14.25" customHeight="1">
      <c r="L207" s="25"/>
    </row>
    <row r="208" ht="14.25" customHeight="1">
      <c r="L208" s="25"/>
    </row>
    <row r="209" ht="14.25" customHeight="1">
      <c r="L209" s="25"/>
    </row>
    <row r="210" ht="14.25" customHeight="1">
      <c r="L210" s="25"/>
    </row>
    <row r="211" ht="14.25" customHeight="1">
      <c r="L211" s="25"/>
    </row>
    <row r="212" ht="14.25" customHeight="1">
      <c r="L212" s="25"/>
    </row>
    <row r="213" ht="14.25" customHeight="1">
      <c r="L213" s="25"/>
    </row>
    <row r="214" ht="14.25" customHeight="1">
      <c r="L214" s="25"/>
    </row>
    <row r="215" ht="14.25" customHeight="1">
      <c r="L215" s="25"/>
    </row>
    <row r="216" ht="14.25" customHeight="1">
      <c r="L216" s="25"/>
    </row>
    <row r="217" ht="14.25" customHeight="1">
      <c r="L217" s="25"/>
    </row>
    <row r="218" ht="14.25" customHeight="1">
      <c r="L218" s="25"/>
    </row>
    <row r="219" ht="14.25" customHeight="1">
      <c r="L219" s="25"/>
    </row>
    <row r="220" ht="14.25" customHeight="1">
      <c r="L220" s="25"/>
    </row>
    <row r="221" ht="14.25" customHeight="1">
      <c r="L221" s="25"/>
    </row>
    <row r="222" ht="14.25" customHeight="1">
      <c r="L222" s="25"/>
    </row>
    <row r="223" ht="14.25" customHeight="1">
      <c r="L223" s="25"/>
    </row>
    <row r="224" ht="14.25" customHeight="1">
      <c r="L224" s="25"/>
    </row>
    <row r="225" ht="14.25" customHeight="1">
      <c r="L225" s="25"/>
    </row>
    <row r="226" ht="14.25" customHeight="1">
      <c r="L226" s="25"/>
    </row>
    <row r="227" ht="14.25" customHeight="1">
      <c r="L227" s="25"/>
    </row>
    <row r="228" ht="14.25" customHeight="1">
      <c r="L228" s="25"/>
    </row>
    <row r="229" ht="14.25" customHeight="1">
      <c r="L229" s="25"/>
    </row>
    <row r="230" ht="14.25" customHeight="1">
      <c r="L230" s="25"/>
    </row>
    <row r="231" ht="14.25" customHeight="1">
      <c r="L231" s="25"/>
    </row>
    <row r="232" ht="14.25" customHeight="1">
      <c r="L232" s="25"/>
    </row>
    <row r="233" ht="14.25" customHeight="1">
      <c r="L233" s="25"/>
    </row>
    <row r="234" ht="14.25" customHeight="1">
      <c r="L234" s="25"/>
    </row>
    <row r="235" ht="14.25" customHeight="1">
      <c r="L235" s="25"/>
    </row>
    <row r="236" ht="14.25" customHeight="1">
      <c r="L236" s="25"/>
    </row>
    <row r="237" ht="14.25" customHeight="1">
      <c r="L237" s="25"/>
    </row>
    <row r="238" ht="14.25" customHeight="1">
      <c r="L238" s="25"/>
    </row>
    <row r="239" ht="14.25" customHeight="1">
      <c r="L239" s="25"/>
    </row>
    <row r="240" ht="14.25" customHeight="1">
      <c r="L240" s="25"/>
    </row>
    <row r="241" ht="14.25" customHeight="1">
      <c r="L241" s="25"/>
    </row>
    <row r="242" ht="14.25" customHeight="1">
      <c r="L242" s="25"/>
    </row>
    <row r="243" ht="14.25" customHeight="1">
      <c r="L243" s="25"/>
    </row>
    <row r="244" ht="14.25" customHeight="1">
      <c r="L244" s="25"/>
    </row>
    <row r="245" ht="14.25" customHeight="1">
      <c r="L245" s="25"/>
    </row>
    <row r="246" ht="14.25" customHeight="1">
      <c r="L246" s="25"/>
    </row>
    <row r="247" ht="14.25" customHeight="1">
      <c r="L247" s="25"/>
    </row>
    <row r="248" ht="14.25" customHeight="1">
      <c r="L248" s="25"/>
    </row>
    <row r="249" ht="14.25" customHeight="1">
      <c r="L249" s="25"/>
    </row>
    <row r="250" ht="14.25" customHeight="1">
      <c r="L250" s="25"/>
    </row>
    <row r="251" ht="14.25" customHeight="1">
      <c r="L251" s="25"/>
    </row>
    <row r="252" ht="14.25" customHeight="1">
      <c r="L252" s="25"/>
    </row>
    <row r="253" ht="14.25" customHeight="1">
      <c r="L253" s="25"/>
    </row>
    <row r="254" ht="14.25" customHeight="1">
      <c r="L254" s="25"/>
    </row>
    <row r="255" ht="14.25" customHeight="1">
      <c r="L255" s="25"/>
    </row>
    <row r="256" ht="14.25" customHeight="1">
      <c r="L256" s="25"/>
    </row>
    <row r="257" ht="14.25" customHeight="1">
      <c r="L257" s="25"/>
    </row>
    <row r="258" ht="14.25" customHeight="1">
      <c r="L258" s="25"/>
    </row>
    <row r="259" ht="14.25" customHeight="1">
      <c r="L259" s="25"/>
    </row>
    <row r="260" ht="14.25" customHeight="1">
      <c r="L260" s="25"/>
    </row>
    <row r="261" ht="14.25" customHeight="1">
      <c r="L261" s="25"/>
    </row>
    <row r="262" ht="14.25" customHeight="1">
      <c r="L262" s="25"/>
    </row>
    <row r="263" ht="14.25" customHeight="1">
      <c r="L263" s="25"/>
    </row>
    <row r="264" ht="14.25" customHeight="1">
      <c r="L264" s="25"/>
    </row>
    <row r="265" ht="14.25" customHeight="1">
      <c r="L265" s="25"/>
    </row>
    <row r="266" ht="14.25" customHeight="1">
      <c r="L266" s="25"/>
    </row>
    <row r="267" ht="14.25" customHeight="1">
      <c r="L267" s="25"/>
    </row>
    <row r="268" ht="14.25" customHeight="1">
      <c r="L268" s="25"/>
    </row>
    <row r="269" ht="14.25" customHeight="1">
      <c r="L269" s="25"/>
    </row>
    <row r="270" ht="14.25" customHeight="1">
      <c r="L270" s="25"/>
    </row>
    <row r="271" ht="14.25" customHeight="1">
      <c r="L271" s="25"/>
    </row>
    <row r="272" ht="14.25" customHeight="1">
      <c r="L272" s="25"/>
    </row>
    <row r="273" ht="14.25" customHeight="1">
      <c r="L273" s="25"/>
    </row>
    <row r="274" ht="14.25" customHeight="1">
      <c r="L274" s="25"/>
    </row>
    <row r="275" ht="14.25" customHeight="1">
      <c r="L275" s="25"/>
    </row>
    <row r="276" ht="14.25" customHeight="1">
      <c r="L276" s="25"/>
    </row>
    <row r="277" ht="14.25" customHeight="1">
      <c r="L277" s="25"/>
    </row>
    <row r="278" ht="14.25" customHeight="1">
      <c r="L278" s="25"/>
    </row>
    <row r="279" ht="14.25" customHeight="1">
      <c r="L279" s="25"/>
    </row>
    <row r="280" ht="14.25" customHeight="1">
      <c r="L280" s="25"/>
    </row>
    <row r="281" ht="14.25" customHeight="1">
      <c r="L281" s="25"/>
    </row>
    <row r="282" ht="14.25" customHeight="1">
      <c r="L282" s="25"/>
    </row>
    <row r="283" ht="14.25" customHeight="1">
      <c r="L283" s="25"/>
    </row>
    <row r="284" ht="14.25" customHeight="1">
      <c r="L284" s="25"/>
    </row>
    <row r="285" ht="14.25" customHeight="1">
      <c r="L285" s="25"/>
    </row>
    <row r="286" ht="14.25" customHeight="1">
      <c r="L286" s="25"/>
    </row>
    <row r="287" ht="14.25" customHeight="1">
      <c r="L287" s="25"/>
    </row>
    <row r="288" ht="14.25" customHeight="1">
      <c r="L288" s="25"/>
    </row>
    <row r="289" ht="14.25" customHeight="1">
      <c r="L289" s="25"/>
    </row>
    <row r="290" ht="14.25" customHeight="1">
      <c r="L290" s="25"/>
    </row>
    <row r="291" ht="14.25" customHeight="1">
      <c r="L291" s="25"/>
    </row>
    <row r="292" ht="14.25" customHeight="1">
      <c r="L292" s="25"/>
    </row>
    <row r="293" ht="14.25" customHeight="1">
      <c r="L293" s="25"/>
    </row>
    <row r="294" ht="14.25" customHeight="1">
      <c r="L294" s="25"/>
    </row>
    <row r="295" ht="14.25" customHeight="1">
      <c r="L295" s="25"/>
    </row>
    <row r="296" ht="14.25" customHeight="1">
      <c r="L296" s="25"/>
    </row>
    <row r="297" ht="14.25" customHeight="1">
      <c r="L297" s="25"/>
    </row>
    <row r="298" ht="14.25" customHeight="1">
      <c r="L298" s="25"/>
    </row>
    <row r="299" ht="14.25" customHeight="1">
      <c r="L299" s="25"/>
    </row>
    <row r="300" ht="14.25" customHeight="1">
      <c r="L300" s="25"/>
    </row>
    <row r="301" ht="14.25" customHeight="1">
      <c r="L301" s="25"/>
    </row>
    <row r="302" ht="14.25" customHeight="1">
      <c r="L302" s="25"/>
    </row>
    <row r="303" ht="14.25" customHeight="1">
      <c r="L303" s="25"/>
    </row>
    <row r="304" ht="14.25" customHeight="1">
      <c r="L304" s="25"/>
    </row>
    <row r="305" ht="14.25" customHeight="1">
      <c r="L305" s="25"/>
    </row>
    <row r="306" ht="14.25" customHeight="1">
      <c r="L306" s="25"/>
    </row>
    <row r="307" ht="14.25" customHeight="1">
      <c r="L307" s="25"/>
    </row>
    <row r="308" ht="14.25" customHeight="1">
      <c r="L308" s="25"/>
    </row>
    <row r="309" ht="14.25" customHeight="1">
      <c r="L309" s="25"/>
    </row>
    <row r="310" ht="14.25" customHeight="1">
      <c r="L310" s="25"/>
    </row>
    <row r="311" ht="14.25" customHeight="1">
      <c r="L311" s="25"/>
    </row>
    <row r="312" ht="14.25" customHeight="1">
      <c r="L312" s="25"/>
    </row>
    <row r="313" ht="14.25" customHeight="1">
      <c r="L313" s="25"/>
    </row>
    <row r="314" ht="14.25" customHeight="1">
      <c r="L314" s="25"/>
    </row>
    <row r="315" ht="14.25" customHeight="1">
      <c r="L315" s="25"/>
    </row>
    <row r="316" ht="14.25" customHeight="1">
      <c r="L316" s="25"/>
    </row>
    <row r="317" ht="14.25" customHeight="1">
      <c r="L317" s="25"/>
    </row>
    <row r="318" ht="14.25" customHeight="1">
      <c r="L318" s="25"/>
    </row>
    <row r="319" ht="14.25" customHeight="1">
      <c r="L319" s="25"/>
    </row>
    <row r="320" ht="14.25" customHeight="1">
      <c r="L320" s="25"/>
    </row>
    <row r="321" ht="14.25" customHeight="1">
      <c r="L321" s="25"/>
    </row>
    <row r="322" ht="14.25" customHeight="1">
      <c r="L322" s="25"/>
    </row>
    <row r="323" ht="14.25" customHeight="1">
      <c r="L323" s="25"/>
    </row>
    <row r="324" ht="14.25" customHeight="1">
      <c r="L324" s="25"/>
    </row>
    <row r="325" ht="14.25" customHeight="1">
      <c r="L325" s="25"/>
    </row>
    <row r="326" ht="14.25" customHeight="1">
      <c r="L326" s="25"/>
    </row>
    <row r="327" ht="14.25" customHeight="1">
      <c r="L327" s="25"/>
    </row>
    <row r="328" ht="14.25" customHeight="1">
      <c r="L328" s="25"/>
    </row>
    <row r="329" ht="14.25" customHeight="1">
      <c r="L329" s="25"/>
    </row>
    <row r="330" ht="14.25" customHeight="1">
      <c r="L330" s="25"/>
    </row>
    <row r="331" ht="14.25" customHeight="1">
      <c r="L331" s="25"/>
    </row>
    <row r="332" ht="14.25" customHeight="1">
      <c r="L332" s="25"/>
    </row>
    <row r="333" ht="14.25" customHeight="1">
      <c r="L333" s="25"/>
    </row>
    <row r="334" ht="14.25" customHeight="1">
      <c r="L334" s="25"/>
    </row>
    <row r="335" ht="14.25" customHeight="1">
      <c r="L335" s="25"/>
    </row>
    <row r="336" ht="14.25" customHeight="1">
      <c r="L336" s="25"/>
    </row>
    <row r="337" ht="14.25" customHeight="1">
      <c r="L337" s="25"/>
    </row>
    <row r="338" ht="14.25" customHeight="1">
      <c r="L338" s="25"/>
    </row>
    <row r="339" ht="14.25" customHeight="1">
      <c r="L339" s="25"/>
    </row>
    <row r="340" ht="14.25" customHeight="1">
      <c r="L340" s="25"/>
    </row>
    <row r="341" ht="14.25" customHeight="1">
      <c r="L341" s="25"/>
    </row>
    <row r="342" ht="14.25" customHeight="1">
      <c r="L342" s="25"/>
    </row>
    <row r="343" ht="14.25" customHeight="1">
      <c r="L343" s="25"/>
    </row>
    <row r="344" ht="14.25" customHeight="1">
      <c r="L344" s="25"/>
    </row>
    <row r="345" ht="14.25" customHeight="1">
      <c r="L345" s="25"/>
    </row>
    <row r="346" ht="14.25" customHeight="1">
      <c r="L346" s="25"/>
    </row>
    <row r="347" ht="14.25" customHeight="1">
      <c r="L347" s="25"/>
    </row>
    <row r="348" ht="14.25" customHeight="1">
      <c r="L348" s="25"/>
    </row>
    <row r="349" ht="14.25" customHeight="1">
      <c r="L349" s="25"/>
    </row>
    <row r="350" ht="14.25" customHeight="1">
      <c r="L350" s="25"/>
    </row>
    <row r="351" ht="14.25" customHeight="1">
      <c r="L351" s="25"/>
    </row>
    <row r="352" ht="14.25" customHeight="1">
      <c r="L352" s="25"/>
    </row>
    <row r="353" ht="14.25" customHeight="1">
      <c r="L353" s="25"/>
    </row>
    <row r="354" ht="14.25" customHeight="1">
      <c r="L354" s="25"/>
    </row>
    <row r="355" ht="14.25" customHeight="1">
      <c r="L355" s="25"/>
    </row>
    <row r="356" ht="14.25" customHeight="1">
      <c r="L356" s="25"/>
    </row>
    <row r="357" ht="14.25" customHeight="1">
      <c r="L357" s="25"/>
    </row>
    <row r="358" ht="14.25" customHeight="1">
      <c r="L358" s="25"/>
    </row>
    <row r="359" ht="14.25" customHeight="1">
      <c r="L359" s="25"/>
    </row>
    <row r="360" ht="14.25" customHeight="1">
      <c r="L360" s="25"/>
    </row>
    <row r="361" ht="14.25" customHeight="1">
      <c r="L361" s="25"/>
    </row>
    <row r="362" ht="14.25" customHeight="1">
      <c r="L362" s="25"/>
    </row>
    <row r="363" ht="14.25" customHeight="1">
      <c r="L363" s="25"/>
    </row>
    <row r="364" ht="14.25" customHeight="1">
      <c r="L364" s="25"/>
    </row>
    <row r="365" ht="14.25" customHeight="1">
      <c r="L365" s="25"/>
    </row>
    <row r="366" ht="14.25" customHeight="1">
      <c r="L366" s="25"/>
    </row>
    <row r="367" ht="14.25" customHeight="1">
      <c r="L367" s="25"/>
    </row>
    <row r="368" ht="14.25" customHeight="1">
      <c r="L368" s="25"/>
    </row>
    <row r="369" ht="14.25" customHeight="1">
      <c r="L369" s="25"/>
    </row>
    <row r="370" ht="14.25" customHeight="1">
      <c r="L370" s="25"/>
    </row>
    <row r="371" ht="14.25" customHeight="1">
      <c r="L371" s="25"/>
    </row>
    <row r="372" ht="14.25" customHeight="1">
      <c r="L372" s="25"/>
    </row>
    <row r="373" ht="14.25" customHeight="1">
      <c r="L373" s="25"/>
    </row>
    <row r="374" ht="14.25" customHeight="1">
      <c r="L374" s="25"/>
    </row>
    <row r="375" ht="14.25" customHeight="1">
      <c r="L375" s="25"/>
    </row>
    <row r="376" ht="14.25" customHeight="1">
      <c r="L376" s="25"/>
    </row>
    <row r="377" ht="14.25" customHeight="1">
      <c r="L377" s="25"/>
    </row>
    <row r="378" ht="14.25" customHeight="1">
      <c r="L378" s="25"/>
    </row>
    <row r="379" ht="14.25" customHeight="1">
      <c r="L379" s="25"/>
    </row>
    <row r="380" ht="14.25" customHeight="1">
      <c r="L380" s="25"/>
    </row>
    <row r="381" ht="14.25" customHeight="1">
      <c r="L381" s="25"/>
    </row>
    <row r="382" ht="14.25" customHeight="1">
      <c r="L382" s="25"/>
    </row>
    <row r="383" ht="14.25" customHeight="1">
      <c r="L383" s="25"/>
    </row>
    <row r="384" ht="14.25" customHeight="1">
      <c r="L384" s="25"/>
    </row>
    <row r="385" ht="14.25" customHeight="1">
      <c r="L385" s="25"/>
    </row>
    <row r="386" ht="14.25" customHeight="1">
      <c r="L386" s="25"/>
    </row>
    <row r="387" ht="14.25" customHeight="1">
      <c r="L387" s="25"/>
    </row>
    <row r="388" ht="14.25" customHeight="1">
      <c r="L388" s="25"/>
    </row>
    <row r="389" ht="14.25" customHeight="1">
      <c r="L389" s="25"/>
    </row>
    <row r="390" ht="14.25" customHeight="1">
      <c r="L390" s="25"/>
    </row>
    <row r="391" ht="14.25" customHeight="1">
      <c r="L391" s="25"/>
    </row>
    <row r="392" ht="14.25" customHeight="1">
      <c r="L392" s="25"/>
    </row>
    <row r="393" ht="14.25" customHeight="1">
      <c r="L393" s="25"/>
    </row>
    <row r="394" ht="14.25" customHeight="1">
      <c r="L394" s="25"/>
    </row>
    <row r="395" ht="14.25" customHeight="1">
      <c r="L395" s="25"/>
    </row>
    <row r="396" ht="14.25" customHeight="1">
      <c r="L396" s="25"/>
    </row>
    <row r="397" ht="14.25" customHeight="1">
      <c r="L397" s="25"/>
    </row>
    <row r="398" ht="14.25" customHeight="1">
      <c r="L398" s="25"/>
    </row>
    <row r="399" ht="14.25" customHeight="1">
      <c r="L399" s="25"/>
    </row>
    <row r="400" ht="14.25" customHeight="1">
      <c r="L400" s="25"/>
    </row>
    <row r="401" ht="14.25" customHeight="1">
      <c r="L401" s="25"/>
    </row>
    <row r="402" ht="14.25" customHeight="1">
      <c r="L402" s="25"/>
    </row>
    <row r="403" ht="14.25" customHeight="1">
      <c r="L403" s="25"/>
    </row>
    <row r="404" ht="14.25" customHeight="1">
      <c r="L404" s="25"/>
    </row>
    <row r="405" ht="14.25" customHeight="1">
      <c r="L405" s="25"/>
    </row>
    <row r="406" ht="14.25" customHeight="1">
      <c r="L406" s="25"/>
    </row>
    <row r="407" ht="14.25" customHeight="1">
      <c r="L407" s="25"/>
    </row>
    <row r="408" ht="14.25" customHeight="1">
      <c r="L408" s="25"/>
    </row>
    <row r="409" ht="14.25" customHeight="1">
      <c r="L409" s="25"/>
    </row>
    <row r="410" ht="14.25" customHeight="1">
      <c r="L410" s="25"/>
    </row>
    <row r="411" ht="14.25" customHeight="1">
      <c r="L411" s="25"/>
    </row>
    <row r="412" ht="14.25" customHeight="1">
      <c r="L412" s="25"/>
    </row>
    <row r="413" ht="14.25" customHeight="1">
      <c r="L413" s="25"/>
    </row>
    <row r="414" ht="14.25" customHeight="1">
      <c r="L414" s="25"/>
    </row>
    <row r="415" ht="14.25" customHeight="1">
      <c r="L415" s="25"/>
    </row>
    <row r="416" ht="14.25" customHeight="1">
      <c r="L416" s="25"/>
    </row>
    <row r="417" ht="14.25" customHeight="1">
      <c r="L417" s="25"/>
    </row>
    <row r="418" ht="14.25" customHeight="1">
      <c r="L418" s="25"/>
    </row>
    <row r="419" ht="14.25" customHeight="1">
      <c r="L419" s="25"/>
    </row>
    <row r="420" ht="14.25" customHeight="1">
      <c r="L420" s="25"/>
    </row>
    <row r="421" ht="14.25" customHeight="1">
      <c r="L421" s="25"/>
    </row>
    <row r="422" ht="14.25" customHeight="1">
      <c r="L422" s="25"/>
    </row>
    <row r="423" ht="14.25" customHeight="1">
      <c r="L423" s="25"/>
    </row>
    <row r="424" ht="14.25" customHeight="1">
      <c r="L424" s="25"/>
    </row>
    <row r="425" ht="14.25" customHeight="1">
      <c r="L425" s="25"/>
    </row>
    <row r="426" ht="14.25" customHeight="1">
      <c r="L426" s="25"/>
    </row>
    <row r="427" ht="14.25" customHeight="1">
      <c r="L427" s="25"/>
    </row>
    <row r="428" ht="14.25" customHeight="1">
      <c r="L428" s="25"/>
    </row>
    <row r="429" ht="14.25" customHeight="1">
      <c r="L429" s="25"/>
    </row>
    <row r="430" ht="14.25" customHeight="1">
      <c r="L430" s="25"/>
    </row>
    <row r="431" ht="14.25" customHeight="1">
      <c r="L431" s="25"/>
    </row>
    <row r="432" ht="14.25" customHeight="1">
      <c r="L432" s="25"/>
    </row>
    <row r="433" ht="14.25" customHeight="1">
      <c r="L433" s="25"/>
    </row>
    <row r="434" ht="14.25" customHeight="1">
      <c r="L434" s="25"/>
    </row>
    <row r="435" ht="14.25" customHeight="1">
      <c r="L435" s="25"/>
    </row>
    <row r="436" ht="14.25" customHeight="1">
      <c r="L436" s="25"/>
    </row>
    <row r="437" ht="14.25" customHeight="1">
      <c r="L437" s="25"/>
    </row>
    <row r="438" ht="14.25" customHeight="1">
      <c r="L438" s="25"/>
    </row>
    <row r="439" ht="14.25" customHeight="1">
      <c r="L439" s="25"/>
    </row>
    <row r="440" ht="14.25" customHeight="1">
      <c r="L440" s="25"/>
    </row>
    <row r="441" ht="14.25" customHeight="1">
      <c r="L441" s="25"/>
    </row>
    <row r="442" ht="14.25" customHeight="1">
      <c r="L442" s="25"/>
    </row>
    <row r="443" ht="14.25" customHeight="1">
      <c r="L443" s="25"/>
    </row>
    <row r="444" ht="14.25" customHeight="1">
      <c r="L444" s="25"/>
    </row>
    <row r="445" ht="14.25" customHeight="1">
      <c r="L445" s="25"/>
    </row>
    <row r="446" ht="14.25" customHeight="1">
      <c r="L446" s="25"/>
    </row>
    <row r="447" ht="14.25" customHeight="1">
      <c r="L447" s="25"/>
    </row>
    <row r="448" ht="14.25" customHeight="1">
      <c r="L448" s="25"/>
    </row>
    <row r="449" ht="14.25" customHeight="1">
      <c r="L449" s="25"/>
    </row>
    <row r="450" ht="14.25" customHeight="1">
      <c r="L450" s="25"/>
    </row>
    <row r="451" ht="14.25" customHeight="1">
      <c r="L451" s="25"/>
    </row>
    <row r="452" ht="14.25" customHeight="1">
      <c r="L452" s="25"/>
    </row>
    <row r="453" ht="14.25" customHeight="1">
      <c r="L453" s="25"/>
    </row>
    <row r="454" ht="14.25" customHeight="1">
      <c r="L454" s="25"/>
    </row>
    <row r="455" ht="14.25" customHeight="1">
      <c r="L455" s="25"/>
    </row>
    <row r="456" ht="14.25" customHeight="1">
      <c r="L456" s="25"/>
    </row>
    <row r="457" ht="14.25" customHeight="1">
      <c r="L457" s="25"/>
    </row>
    <row r="458" ht="14.25" customHeight="1">
      <c r="L458" s="25"/>
    </row>
    <row r="459" ht="14.25" customHeight="1">
      <c r="L459" s="25"/>
    </row>
    <row r="460" ht="14.25" customHeight="1">
      <c r="L460" s="25"/>
    </row>
    <row r="461" ht="14.25" customHeight="1">
      <c r="L461" s="25"/>
    </row>
    <row r="462" ht="14.25" customHeight="1">
      <c r="L462" s="25"/>
    </row>
    <row r="463" ht="14.25" customHeight="1">
      <c r="L463" s="25"/>
    </row>
    <row r="464" ht="14.25" customHeight="1">
      <c r="L464" s="25"/>
    </row>
    <row r="465" ht="14.25" customHeight="1">
      <c r="L465" s="25"/>
    </row>
    <row r="466" ht="14.25" customHeight="1">
      <c r="L466" s="25"/>
    </row>
    <row r="467" ht="14.25" customHeight="1">
      <c r="L467" s="25"/>
    </row>
    <row r="468" ht="14.25" customHeight="1">
      <c r="L468" s="25"/>
    </row>
    <row r="469" ht="14.25" customHeight="1">
      <c r="L469" s="25"/>
    </row>
    <row r="470" ht="14.25" customHeight="1">
      <c r="L470" s="25"/>
    </row>
    <row r="471" ht="14.25" customHeight="1">
      <c r="L471" s="25"/>
    </row>
    <row r="472" ht="14.25" customHeight="1">
      <c r="L472" s="25"/>
    </row>
    <row r="473" ht="14.25" customHeight="1">
      <c r="L473" s="25"/>
    </row>
    <row r="474" ht="14.25" customHeight="1">
      <c r="L474" s="25"/>
    </row>
    <row r="475" ht="14.25" customHeight="1">
      <c r="L475" s="25"/>
    </row>
    <row r="476" ht="14.25" customHeight="1">
      <c r="L476" s="25"/>
    </row>
    <row r="477" ht="14.25" customHeight="1">
      <c r="L477" s="25"/>
    </row>
    <row r="478" ht="14.25" customHeight="1">
      <c r="L478" s="25"/>
    </row>
    <row r="479" ht="14.25" customHeight="1">
      <c r="L479" s="25"/>
    </row>
    <row r="480" ht="14.25" customHeight="1">
      <c r="L480" s="25"/>
    </row>
    <row r="481" ht="14.25" customHeight="1">
      <c r="L481" s="25"/>
    </row>
    <row r="482" ht="14.25" customHeight="1">
      <c r="L482" s="25"/>
    </row>
    <row r="483" ht="14.25" customHeight="1">
      <c r="L483" s="25"/>
    </row>
    <row r="484" ht="14.25" customHeight="1">
      <c r="L484" s="25"/>
    </row>
    <row r="485" ht="14.25" customHeight="1">
      <c r="L485" s="25"/>
    </row>
    <row r="486" ht="14.25" customHeight="1">
      <c r="L486" s="25"/>
    </row>
    <row r="487" ht="14.25" customHeight="1">
      <c r="L487" s="25"/>
    </row>
    <row r="488" ht="14.25" customHeight="1">
      <c r="L488" s="25"/>
    </row>
    <row r="489" ht="14.25" customHeight="1">
      <c r="L489" s="25"/>
    </row>
    <row r="490" ht="14.25" customHeight="1">
      <c r="L490" s="25"/>
    </row>
    <row r="491" ht="14.25" customHeight="1">
      <c r="L491" s="25"/>
    </row>
    <row r="492" ht="14.25" customHeight="1">
      <c r="L492" s="25"/>
    </row>
    <row r="493" ht="14.25" customHeight="1">
      <c r="L493" s="25"/>
    </row>
    <row r="494" ht="14.25" customHeight="1">
      <c r="L494" s="25"/>
    </row>
    <row r="495" ht="14.25" customHeight="1">
      <c r="L495" s="25"/>
    </row>
    <row r="496" ht="14.25" customHeight="1">
      <c r="L496" s="25"/>
    </row>
    <row r="497" ht="14.25" customHeight="1">
      <c r="L497" s="25"/>
    </row>
    <row r="498" ht="14.25" customHeight="1">
      <c r="L498" s="25"/>
    </row>
    <row r="499" ht="14.25" customHeight="1">
      <c r="L499" s="25"/>
    </row>
    <row r="500" ht="14.25" customHeight="1">
      <c r="L500" s="25"/>
    </row>
    <row r="501" ht="14.25" customHeight="1">
      <c r="L501" s="25"/>
    </row>
    <row r="502" ht="14.25" customHeight="1">
      <c r="L502" s="25"/>
    </row>
    <row r="503" ht="14.25" customHeight="1">
      <c r="L503" s="25"/>
    </row>
    <row r="504" ht="14.25" customHeight="1">
      <c r="L504" s="25"/>
    </row>
    <row r="505" ht="14.25" customHeight="1">
      <c r="L505" s="25"/>
    </row>
    <row r="506" ht="14.25" customHeight="1">
      <c r="L506" s="25"/>
    </row>
    <row r="507" ht="14.25" customHeight="1">
      <c r="L507" s="25"/>
    </row>
    <row r="508" ht="14.25" customHeight="1">
      <c r="L508" s="25"/>
    </row>
    <row r="509" ht="14.25" customHeight="1">
      <c r="L509" s="25"/>
    </row>
    <row r="510" ht="14.25" customHeight="1">
      <c r="L510" s="25"/>
    </row>
    <row r="511" ht="14.25" customHeight="1">
      <c r="L511" s="25"/>
    </row>
    <row r="512" ht="14.25" customHeight="1">
      <c r="L512" s="25"/>
    </row>
    <row r="513" ht="14.25" customHeight="1">
      <c r="L513" s="25"/>
    </row>
    <row r="514" ht="14.25" customHeight="1">
      <c r="L514" s="25"/>
    </row>
    <row r="515" ht="14.25" customHeight="1">
      <c r="L515" s="25"/>
    </row>
    <row r="516" ht="14.25" customHeight="1">
      <c r="L516" s="25"/>
    </row>
    <row r="517" ht="14.25" customHeight="1">
      <c r="L517" s="25"/>
    </row>
    <row r="518" ht="14.25" customHeight="1">
      <c r="L518" s="25"/>
    </row>
    <row r="519" ht="14.25" customHeight="1">
      <c r="L519" s="25"/>
    </row>
    <row r="520" ht="14.25" customHeight="1">
      <c r="L520" s="25"/>
    </row>
    <row r="521" ht="14.25" customHeight="1">
      <c r="L521" s="25"/>
    </row>
    <row r="522" ht="14.25" customHeight="1">
      <c r="L522" s="25"/>
    </row>
    <row r="523" ht="14.25" customHeight="1">
      <c r="L523" s="25"/>
    </row>
    <row r="524" ht="14.25" customHeight="1">
      <c r="L524" s="25"/>
    </row>
    <row r="525" ht="14.25" customHeight="1">
      <c r="L525" s="25"/>
    </row>
    <row r="526" ht="14.25" customHeight="1">
      <c r="L526" s="25"/>
    </row>
    <row r="527" ht="14.25" customHeight="1">
      <c r="L527" s="25"/>
    </row>
    <row r="528" ht="14.25" customHeight="1">
      <c r="L528" s="25"/>
    </row>
    <row r="529" ht="14.25" customHeight="1">
      <c r="L529" s="25"/>
    </row>
    <row r="530" ht="14.25" customHeight="1">
      <c r="L530" s="25"/>
    </row>
    <row r="531" ht="14.25" customHeight="1">
      <c r="L531" s="25"/>
    </row>
    <row r="532" ht="14.25" customHeight="1">
      <c r="L532" s="25"/>
    </row>
    <row r="533" ht="14.25" customHeight="1">
      <c r="L533" s="25"/>
    </row>
    <row r="534" ht="14.25" customHeight="1">
      <c r="L534" s="25"/>
    </row>
    <row r="535" ht="14.25" customHeight="1">
      <c r="L535" s="25"/>
    </row>
    <row r="536" ht="14.25" customHeight="1">
      <c r="L536" s="25"/>
    </row>
    <row r="537" ht="14.25" customHeight="1">
      <c r="L537" s="25"/>
    </row>
    <row r="538" ht="14.25" customHeight="1">
      <c r="L538" s="25"/>
    </row>
    <row r="539" ht="14.25" customHeight="1">
      <c r="L539" s="25"/>
    </row>
    <row r="540" ht="14.25" customHeight="1">
      <c r="L540" s="25"/>
    </row>
    <row r="541" ht="14.25" customHeight="1">
      <c r="L541" s="25"/>
    </row>
    <row r="542" ht="14.25" customHeight="1">
      <c r="L542" s="25"/>
    </row>
    <row r="543" ht="14.25" customHeight="1">
      <c r="L543" s="25"/>
    </row>
    <row r="544" ht="14.25" customHeight="1">
      <c r="L544" s="25"/>
    </row>
    <row r="545" ht="14.25" customHeight="1">
      <c r="L545" s="25"/>
    </row>
    <row r="546" ht="14.25" customHeight="1">
      <c r="L546" s="25"/>
    </row>
    <row r="547" ht="14.25" customHeight="1">
      <c r="L547" s="25"/>
    </row>
    <row r="548" ht="14.25" customHeight="1">
      <c r="L548" s="25"/>
    </row>
    <row r="549" ht="14.25" customHeight="1">
      <c r="L549" s="25"/>
    </row>
    <row r="550" ht="14.25" customHeight="1">
      <c r="L550" s="25"/>
    </row>
    <row r="551" ht="14.25" customHeight="1">
      <c r="L551" s="25"/>
    </row>
    <row r="552" ht="14.25" customHeight="1">
      <c r="L552" s="25"/>
    </row>
    <row r="553" ht="14.25" customHeight="1">
      <c r="L553" s="25"/>
    </row>
    <row r="554" ht="14.25" customHeight="1">
      <c r="L554" s="25"/>
    </row>
    <row r="555" ht="14.25" customHeight="1">
      <c r="L555" s="25"/>
    </row>
    <row r="556" ht="14.25" customHeight="1">
      <c r="L556" s="25"/>
    </row>
    <row r="557" ht="14.25" customHeight="1">
      <c r="L557" s="25"/>
    </row>
    <row r="558" ht="14.25" customHeight="1">
      <c r="L558" s="25"/>
    </row>
    <row r="559" ht="14.25" customHeight="1">
      <c r="L559" s="25"/>
    </row>
    <row r="560" ht="14.25" customHeight="1">
      <c r="L560" s="25"/>
    </row>
    <row r="561" ht="14.25" customHeight="1">
      <c r="L561" s="25"/>
    </row>
    <row r="562" ht="14.25" customHeight="1">
      <c r="L562" s="25"/>
    </row>
    <row r="563" ht="14.25" customHeight="1">
      <c r="L563" s="25"/>
    </row>
    <row r="564" ht="14.25" customHeight="1">
      <c r="L564" s="25"/>
    </row>
    <row r="565" ht="14.25" customHeight="1">
      <c r="L565" s="25"/>
    </row>
    <row r="566" ht="14.25" customHeight="1">
      <c r="L566" s="25"/>
    </row>
    <row r="567" ht="14.25" customHeight="1">
      <c r="L567" s="25"/>
    </row>
    <row r="568" ht="14.25" customHeight="1">
      <c r="L568" s="25"/>
    </row>
    <row r="569" ht="14.25" customHeight="1">
      <c r="L569" s="25"/>
    </row>
    <row r="570" ht="14.25" customHeight="1">
      <c r="L570" s="25"/>
    </row>
    <row r="571" ht="14.25" customHeight="1">
      <c r="L571" s="25"/>
    </row>
    <row r="572" ht="14.25" customHeight="1">
      <c r="L572" s="25"/>
    </row>
    <row r="573" ht="14.25" customHeight="1">
      <c r="L573" s="25"/>
    </row>
    <row r="574" ht="14.25" customHeight="1">
      <c r="L574" s="25"/>
    </row>
    <row r="575" ht="14.25" customHeight="1">
      <c r="L575" s="25"/>
    </row>
    <row r="576" ht="14.25" customHeight="1">
      <c r="L576" s="25"/>
    </row>
    <row r="577" ht="14.25" customHeight="1">
      <c r="L577" s="25"/>
    </row>
    <row r="578" ht="14.25" customHeight="1">
      <c r="L578" s="25"/>
    </row>
    <row r="579" ht="14.25" customHeight="1">
      <c r="L579" s="25"/>
    </row>
    <row r="580" ht="14.25" customHeight="1">
      <c r="L580" s="25"/>
    </row>
    <row r="581" ht="14.25" customHeight="1">
      <c r="L581" s="25"/>
    </row>
    <row r="582" ht="14.25" customHeight="1">
      <c r="L582" s="25"/>
    </row>
    <row r="583" ht="14.25" customHeight="1">
      <c r="L583" s="25"/>
    </row>
    <row r="584" ht="14.25" customHeight="1">
      <c r="L584" s="25"/>
    </row>
    <row r="585" ht="14.25" customHeight="1">
      <c r="L585" s="25"/>
    </row>
    <row r="586" ht="14.25" customHeight="1">
      <c r="L586" s="25"/>
    </row>
    <row r="587" ht="14.25" customHeight="1">
      <c r="L587" s="25"/>
    </row>
    <row r="588" ht="14.25" customHeight="1">
      <c r="L588" s="25"/>
    </row>
    <row r="589" ht="14.25" customHeight="1">
      <c r="L589" s="25"/>
    </row>
    <row r="590" ht="14.25" customHeight="1">
      <c r="L590" s="25"/>
    </row>
    <row r="591" ht="14.25" customHeight="1">
      <c r="L591" s="25"/>
    </row>
    <row r="592" ht="14.25" customHeight="1">
      <c r="L592" s="25"/>
    </row>
    <row r="593" ht="14.25" customHeight="1">
      <c r="L593" s="25"/>
    </row>
    <row r="594" ht="14.25" customHeight="1">
      <c r="L594" s="25"/>
    </row>
    <row r="595" ht="14.25" customHeight="1">
      <c r="L595" s="25"/>
    </row>
    <row r="596" ht="14.25" customHeight="1">
      <c r="L596" s="25"/>
    </row>
    <row r="597" ht="14.25" customHeight="1">
      <c r="L597" s="25"/>
    </row>
    <row r="598" ht="14.25" customHeight="1">
      <c r="L598" s="25"/>
    </row>
    <row r="599" ht="14.25" customHeight="1">
      <c r="L599" s="25"/>
    </row>
    <row r="600" ht="14.25" customHeight="1">
      <c r="L600" s="25"/>
    </row>
    <row r="601" ht="14.25" customHeight="1">
      <c r="L601" s="25"/>
    </row>
    <row r="602" ht="14.25" customHeight="1">
      <c r="L602" s="25"/>
    </row>
    <row r="603" ht="14.25" customHeight="1">
      <c r="L603" s="25"/>
    </row>
    <row r="604" ht="14.25" customHeight="1">
      <c r="L604" s="25"/>
    </row>
    <row r="605" ht="14.25" customHeight="1">
      <c r="L605" s="25"/>
    </row>
    <row r="606" ht="14.25" customHeight="1">
      <c r="L606" s="25"/>
    </row>
    <row r="607" ht="14.25" customHeight="1">
      <c r="L607" s="25"/>
    </row>
    <row r="608" ht="14.25" customHeight="1">
      <c r="L608" s="25"/>
    </row>
    <row r="609" ht="14.25" customHeight="1">
      <c r="L609" s="25"/>
    </row>
    <row r="610" ht="14.25" customHeight="1">
      <c r="L610" s="25"/>
    </row>
    <row r="611" ht="14.25" customHeight="1">
      <c r="L611" s="25"/>
    </row>
    <row r="612" ht="14.25" customHeight="1">
      <c r="L612" s="25"/>
    </row>
    <row r="613" ht="14.25" customHeight="1">
      <c r="L613" s="25"/>
    </row>
    <row r="614" ht="14.25" customHeight="1">
      <c r="L614" s="25"/>
    </row>
    <row r="615" ht="14.25" customHeight="1">
      <c r="L615" s="25"/>
    </row>
    <row r="616" ht="14.25" customHeight="1">
      <c r="L616" s="25"/>
    </row>
    <row r="617" ht="14.25" customHeight="1">
      <c r="L617" s="25"/>
    </row>
    <row r="618" ht="14.25" customHeight="1">
      <c r="L618" s="25"/>
    </row>
    <row r="619" ht="14.25" customHeight="1">
      <c r="L619" s="25"/>
    </row>
    <row r="620" ht="14.25" customHeight="1">
      <c r="L620" s="25"/>
    </row>
    <row r="621" ht="14.25" customHeight="1">
      <c r="L621" s="25"/>
    </row>
    <row r="622" ht="14.25" customHeight="1">
      <c r="L622" s="25"/>
    </row>
    <row r="623" ht="14.25" customHeight="1">
      <c r="L623" s="25"/>
    </row>
    <row r="624" ht="14.25" customHeight="1">
      <c r="L624" s="25"/>
    </row>
    <row r="625" ht="14.25" customHeight="1">
      <c r="L625" s="25"/>
    </row>
    <row r="626" ht="14.25" customHeight="1">
      <c r="L626" s="25"/>
    </row>
    <row r="627" ht="14.25" customHeight="1">
      <c r="L627" s="25"/>
    </row>
    <row r="628" ht="14.25" customHeight="1">
      <c r="L628" s="25"/>
    </row>
    <row r="629" ht="14.25" customHeight="1">
      <c r="L629" s="25"/>
    </row>
    <row r="630" ht="14.25" customHeight="1">
      <c r="L630" s="25"/>
    </row>
    <row r="631" ht="14.25" customHeight="1">
      <c r="L631" s="25"/>
    </row>
    <row r="632" ht="14.25" customHeight="1">
      <c r="L632" s="25"/>
    </row>
    <row r="633" ht="14.25" customHeight="1">
      <c r="L633" s="25"/>
    </row>
    <row r="634" ht="14.25" customHeight="1">
      <c r="L634" s="25"/>
    </row>
    <row r="635" ht="14.25" customHeight="1">
      <c r="L635" s="25"/>
    </row>
    <row r="636" ht="14.25" customHeight="1">
      <c r="L636" s="25"/>
    </row>
    <row r="637" ht="14.25" customHeight="1">
      <c r="L637" s="25"/>
    </row>
    <row r="638" ht="14.25" customHeight="1">
      <c r="L638" s="25"/>
    </row>
    <row r="639" ht="14.25" customHeight="1">
      <c r="L639" s="25"/>
    </row>
    <row r="640" ht="14.25" customHeight="1">
      <c r="L640" s="25"/>
    </row>
    <row r="641" ht="14.25" customHeight="1">
      <c r="L641" s="25"/>
    </row>
    <row r="642" ht="14.25" customHeight="1">
      <c r="L642" s="25"/>
    </row>
    <row r="643" ht="14.25" customHeight="1">
      <c r="L643" s="25"/>
    </row>
    <row r="644" ht="14.25" customHeight="1">
      <c r="L644" s="25"/>
    </row>
    <row r="645" ht="14.25" customHeight="1">
      <c r="L645" s="25"/>
    </row>
    <row r="646" ht="14.25" customHeight="1">
      <c r="L646" s="25"/>
    </row>
    <row r="647" ht="14.25" customHeight="1">
      <c r="L647" s="25"/>
    </row>
    <row r="648" ht="14.25" customHeight="1">
      <c r="L648" s="25"/>
    </row>
    <row r="649" ht="14.25" customHeight="1">
      <c r="L649" s="25"/>
    </row>
    <row r="650" ht="14.25" customHeight="1">
      <c r="L650" s="25"/>
    </row>
    <row r="651" ht="14.25" customHeight="1">
      <c r="L651" s="25"/>
    </row>
    <row r="652" ht="14.25" customHeight="1">
      <c r="L652" s="25"/>
    </row>
    <row r="653" ht="14.25" customHeight="1">
      <c r="L653" s="25"/>
    </row>
    <row r="654" ht="14.25" customHeight="1">
      <c r="L654" s="25"/>
    </row>
    <row r="655" ht="14.25" customHeight="1">
      <c r="L655" s="25"/>
    </row>
    <row r="656" ht="14.25" customHeight="1">
      <c r="L656" s="25"/>
    </row>
    <row r="657" ht="14.25" customHeight="1">
      <c r="L657" s="25"/>
    </row>
    <row r="658" ht="14.25" customHeight="1">
      <c r="L658" s="25"/>
    </row>
    <row r="659" ht="14.25" customHeight="1">
      <c r="L659" s="25"/>
    </row>
    <row r="660" ht="14.25" customHeight="1">
      <c r="L660" s="25"/>
    </row>
    <row r="661" ht="14.25" customHeight="1">
      <c r="L661" s="25"/>
    </row>
    <row r="662" ht="14.25" customHeight="1">
      <c r="L662" s="25"/>
    </row>
    <row r="663" ht="14.25" customHeight="1">
      <c r="L663" s="25"/>
    </row>
    <row r="664" ht="14.25" customHeight="1">
      <c r="L664" s="25"/>
    </row>
    <row r="665" ht="14.25" customHeight="1">
      <c r="L665" s="25"/>
    </row>
    <row r="666" ht="14.25" customHeight="1">
      <c r="L666" s="25"/>
    </row>
    <row r="667" ht="14.25" customHeight="1">
      <c r="L667" s="25"/>
    </row>
    <row r="668" ht="14.25" customHeight="1">
      <c r="L668" s="25"/>
    </row>
    <row r="669" ht="14.25" customHeight="1">
      <c r="L669" s="25"/>
    </row>
    <row r="670" ht="14.25" customHeight="1">
      <c r="L670" s="25"/>
    </row>
    <row r="671" ht="14.25" customHeight="1">
      <c r="L671" s="25"/>
    </row>
    <row r="672" ht="14.25" customHeight="1">
      <c r="L672" s="25"/>
    </row>
    <row r="673" ht="14.25" customHeight="1">
      <c r="L673" s="25"/>
    </row>
    <row r="674" ht="14.25" customHeight="1">
      <c r="L674" s="25"/>
    </row>
    <row r="675" ht="14.25" customHeight="1">
      <c r="L675" s="25"/>
    </row>
    <row r="676" ht="14.25" customHeight="1">
      <c r="L676" s="25"/>
    </row>
    <row r="677" ht="14.25" customHeight="1">
      <c r="L677" s="25"/>
    </row>
    <row r="678" ht="14.25" customHeight="1">
      <c r="L678" s="25"/>
    </row>
    <row r="679" ht="14.25" customHeight="1">
      <c r="L679" s="25"/>
    </row>
    <row r="680" ht="14.25" customHeight="1">
      <c r="L680" s="25"/>
    </row>
    <row r="681" ht="14.25" customHeight="1">
      <c r="L681" s="25"/>
    </row>
    <row r="682" ht="14.25" customHeight="1">
      <c r="L682" s="25"/>
    </row>
    <row r="683" ht="14.25" customHeight="1">
      <c r="L683" s="25"/>
    </row>
    <row r="684" ht="14.25" customHeight="1">
      <c r="L684" s="25"/>
    </row>
    <row r="685" ht="14.25" customHeight="1">
      <c r="L685" s="25"/>
    </row>
    <row r="686" ht="14.25" customHeight="1">
      <c r="L686" s="25"/>
    </row>
    <row r="687" ht="14.25" customHeight="1">
      <c r="L687" s="25"/>
    </row>
    <row r="688" ht="14.25" customHeight="1">
      <c r="L688" s="25"/>
    </row>
    <row r="689" ht="14.25" customHeight="1">
      <c r="L689" s="25"/>
    </row>
    <row r="690" ht="14.25" customHeight="1">
      <c r="L690" s="25"/>
    </row>
    <row r="691" ht="14.25" customHeight="1">
      <c r="L691" s="25"/>
    </row>
    <row r="692" ht="14.25" customHeight="1">
      <c r="L692" s="25"/>
    </row>
    <row r="693" ht="14.25" customHeight="1">
      <c r="L693" s="25"/>
    </row>
    <row r="694" ht="14.25" customHeight="1">
      <c r="L694" s="25"/>
    </row>
    <row r="695" ht="14.25" customHeight="1">
      <c r="L695" s="25"/>
    </row>
    <row r="696" ht="14.25" customHeight="1">
      <c r="L696" s="25"/>
    </row>
    <row r="697" ht="14.25" customHeight="1">
      <c r="L697" s="25"/>
    </row>
    <row r="698" ht="14.25" customHeight="1">
      <c r="L698" s="25"/>
    </row>
    <row r="699" ht="14.25" customHeight="1">
      <c r="L699" s="25"/>
    </row>
    <row r="700" ht="14.25" customHeight="1">
      <c r="L700" s="25"/>
    </row>
    <row r="701" ht="14.25" customHeight="1">
      <c r="L701" s="25"/>
    </row>
    <row r="702" ht="14.25" customHeight="1">
      <c r="L702" s="25"/>
    </row>
    <row r="703" ht="14.25" customHeight="1">
      <c r="L703" s="25"/>
    </row>
    <row r="704" ht="14.25" customHeight="1">
      <c r="L704" s="25"/>
    </row>
    <row r="705" ht="14.25" customHeight="1">
      <c r="L705" s="25"/>
    </row>
    <row r="706" ht="14.25" customHeight="1">
      <c r="L706" s="25"/>
    </row>
    <row r="707" ht="14.25" customHeight="1">
      <c r="L707" s="25"/>
    </row>
    <row r="708" ht="14.25" customHeight="1">
      <c r="L708" s="25"/>
    </row>
    <row r="709" ht="14.25" customHeight="1">
      <c r="L709" s="25"/>
    </row>
    <row r="710" ht="14.25" customHeight="1">
      <c r="L710" s="25"/>
    </row>
    <row r="711" ht="14.25" customHeight="1">
      <c r="L711" s="25"/>
    </row>
    <row r="712" ht="14.25" customHeight="1">
      <c r="L712" s="25"/>
    </row>
    <row r="713" ht="14.25" customHeight="1">
      <c r="L713" s="25"/>
    </row>
    <row r="714" ht="14.25" customHeight="1">
      <c r="L714" s="25"/>
    </row>
    <row r="715" ht="14.25" customHeight="1">
      <c r="L715" s="25"/>
    </row>
    <row r="716" ht="14.25" customHeight="1">
      <c r="L716" s="25"/>
    </row>
    <row r="717" ht="14.25" customHeight="1">
      <c r="L717" s="25"/>
    </row>
    <row r="718" ht="14.25" customHeight="1">
      <c r="L718" s="25"/>
    </row>
    <row r="719" ht="14.25" customHeight="1">
      <c r="L719" s="25"/>
    </row>
    <row r="720" ht="14.25" customHeight="1">
      <c r="L720" s="25"/>
    </row>
    <row r="721" ht="14.25" customHeight="1">
      <c r="L721" s="25"/>
    </row>
    <row r="722" ht="14.25" customHeight="1">
      <c r="L722" s="25"/>
    </row>
    <row r="723" ht="14.25" customHeight="1">
      <c r="L723" s="25"/>
    </row>
    <row r="724" ht="14.25" customHeight="1">
      <c r="L724" s="25"/>
    </row>
    <row r="725" ht="14.25" customHeight="1">
      <c r="L725" s="25"/>
    </row>
    <row r="726" ht="14.25" customHeight="1">
      <c r="L726" s="25"/>
    </row>
    <row r="727" ht="14.25" customHeight="1">
      <c r="L727" s="25"/>
    </row>
    <row r="728" ht="14.25" customHeight="1">
      <c r="L728" s="25"/>
    </row>
    <row r="729" ht="14.25" customHeight="1">
      <c r="L729" s="25"/>
    </row>
    <row r="730" ht="14.25" customHeight="1">
      <c r="L730" s="25"/>
    </row>
    <row r="731" ht="14.25" customHeight="1">
      <c r="L731" s="25"/>
    </row>
    <row r="732" ht="14.25" customHeight="1">
      <c r="L732" s="25"/>
    </row>
    <row r="733" ht="14.25" customHeight="1">
      <c r="L733" s="25"/>
    </row>
    <row r="734" ht="14.25" customHeight="1">
      <c r="L734" s="25"/>
    </row>
    <row r="735" ht="14.25" customHeight="1">
      <c r="L735" s="25"/>
    </row>
    <row r="736" ht="14.25" customHeight="1">
      <c r="L736" s="25"/>
    </row>
    <row r="737" ht="14.25" customHeight="1">
      <c r="L737" s="25"/>
    </row>
    <row r="738" ht="14.25" customHeight="1">
      <c r="L738" s="25"/>
    </row>
    <row r="739" ht="14.25" customHeight="1">
      <c r="L739" s="25"/>
    </row>
    <row r="740" ht="14.25" customHeight="1">
      <c r="L740" s="25"/>
    </row>
    <row r="741" ht="14.25" customHeight="1">
      <c r="L741" s="25"/>
    </row>
    <row r="742" ht="14.25" customHeight="1">
      <c r="L742" s="25"/>
    </row>
    <row r="743" ht="14.25" customHeight="1">
      <c r="L743" s="25"/>
    </row>
    <row r="744" ht="14.25" customHeight="1">
      <c r="L744" s="25"/>
    </row>
    <row r="745" ht="14.25" customHeight="1">
      <c r="L745" s="25"/>
    </row>
    <row r="746" ht="14.25" customHeight="1">
      <c r="L746" s="25"/>
    </row>
    <row r="747" ht="14.25" customHeight="1">
      <c r="L747" s="25"/>
    </row>
    <row r="748" ht="14.25" customHeight="1">
      <c r="L748" s="25"/>
    </row>
    <row r="749" ht="14.25" customHeight="1">
      <c r="L749" s="25"/>
    </row>
    <row r="750" ht="14.25" customHeight="1">
      <c r="L750" s="25"/>
    </row>
    <row r="751" ht="14.25" customHeight="1">
      <c r="L751" s="25"/>
    </row>
    <row r="752" ht="14.25" customHeight="1">
      <c r="L752" s="25"/>
    </row>
    <row r="753" ht="14.25" customHeight="1">
      <c r="L753" s="25"/>
    </row>
    <row r="754" ht="14.25" customHeight="1">
      <c r="L754" s="25"/>
    </row>
    <row r="755" ht="14.25" customHeight="1">
      <c r="L755" s="25"/>
    </row>
    <row r="756" ht="14.25" customHeight="1">
      <c r="L756" s="25"/>
    </row>
    <row r="757" ht="14.25" customHeight="1">
      <c r="L757" s="25"/>
    </row>
    <row r="758" ht="14.25" customHeight="1">
      <c r="L758" s="25"/>
    </row>
    <row r="759" ht="14.25" customHeight="1">
      <c r="L759" s="25"/>
    </row>
    <row r="760" ht="14.25" customHeight="1">
      <c r="L760" s="25"/>
    </row>
    <row r="761" ht="14.25" customHeight="1">
      <c r="L761" s="25"/>
    </row>
    <row r="762" ht="14.25" customHeight="1">
      <c r="L762" s="25"/>
    </row>
    <row r="763" ht="14.25" customHeight="1">
      <c r="L763" s="25"/>
    </row>
    <row r="764" ht="14.25" customHeight="1">
      <c r="L764" s="25"/>
    </row>
    <row r="765" ht="14.25" customHeight="1">
      <c r="L765" s="25"/>
    </row>
    <row r="766" ht="14.25" customHeight="1">
      <c r="L766" s="25"/>
    </row>
    <row r="767" ht="14.25" customHeight="1">
      <c r="L767" s="25"/>
    </row>
    <row r="768" ht="14.25" customHeight="1">
      <c r="L768" s="25"/>
    </row>
    <row r="769" ht="14.25" customHeight="1">
      <c r="L769" s="25"/>
    </row>
    <row r="770" ht="14.25" customHeight="1">
      <c r="L770" s="25"/>
    </row>
    <row r="771" ht="14.25" customHeight="1">
      <c r="L771" s="25"/>
    </row>
    <row r="772" ht="14.25" customHeight="1">
      <c r="L772" s="25"/>
    </row>
    <row r="773" ht="14.25" customHeight="1">
      <c r="L773" s="25"/>
    </row>
    <row r="774" ht="14.25" customHeight="1">
      <c r="L774" s="25"/>
    </row>
    <row r="775" ht="14.25" customHeight="1">
      <c r="L775" s="25"/>
    </row>
    <row r="776" ht="14.25" customHeight="1">
      <c r="L776" s="25"/>
    </row>
    <row r="777" ht="14.25" customHeight="1">
      <c r="L777" s="25"/>
    </row>
    <row r="778" ht="14.25" customHeight="1">
      <c r="L778" s="25"/>
    </row>
    <row r="779" ht="14.25" customHeight="1">
      <c r="L779" s="25"/>
    </row>
    <row r="780" ht="14.25" customHeight="1">
      <c r="L780" s="25"/>
    </row>
    <row r="781" ht="14.25" customHeight="1">
      <c r="L781" s="25"/>
    </row>
    <row r="782" ht="14.25" customHeight="1">
      <c r="L782" s="25"/>
    </row>
    <row r="783" ht="14.25" customHeight="1">
      <c r="L783" s="25"/>
    </row>
    <row r="784" ht="14.25" customHeight="1">
      <c r="L784" s="25"/>
    </row>
    <row r="785" ht="14.25" customHeight="1">
      <c r="L785" s="25"/>
    </row>
    <row r="786" ht="14.25" customHeight="1">
      <c r="L786" s="25"/>
    </row>
    <row r="787" ht="14.25" customHeight="1">
      <c r="L787" s="25"/>
    </row>
    <row r="788" ht="14.25" customHeight="1">
      <c r="L788" s="25"/>
    </row>
    <row r="789" ht="14.25" customHeight="1">
      <c r="L789" s="25"/>
    </row>
    <row r="790" ht="14.25" customHeight="1">
      <c r="L790" s="25"/>
    </row>
    <row r="791" ht="14.25" customHeight="1">
      <c r="L791" s="25"/>
    </row>
    <row r="792" ht="14.25" customHeight="1">
      <c r="L792" s="25"/>
    </row>
    <row r="793" ht="14.25" customHeight="1">
      <c r="L793" s="25"/>
    </row>
    <row r="794" ht="14.25" customHeight="1">
      <c r="L794" s="25"/>
    </row>
    <row r="795" ht="14.25" customHeight="1">
      <c r="L795" s="25"/>
    </row>
    <row r="796" ht="14.25" customHeight="1">
      <c r="L796" s="25"/>
    </row>
    <row r="797" ht="14.25" customHeight="1">
      <c r="L797" s="25"/>
    </row>
    <row r="798" ht="14.25" customHeight="1">
      <c r="L798" s="25"/>
    </row>
    <row r="799" ht="14.25" customHeight="1">
      <c r="L799" s="25"/>
    </row>
    <row r="800" ht="14.25" customHeight="1">
      <c r="L800" s="25"/>
    </row>
    <row r="801" ht="14.25" customHeight="1">
      <c r="L801" s="25"/>
    </row>
    <row r="802" ht="14.25" customHeight="1">
      <c r="L802" s="25"/>
    </row>
    <row r="803" ht="14.25" customHeight="1">
      <c r="L803" s="25"/>
    </row>
    <row r="804" ht="14.25" customHeight="1">
      <c r="L804" s="25"/>
    </row>
    <row r="805" ht="14.25" customHeight="1">
      <c r="L805" s="25"/>
    </row>
    <row r="806" ht="14.25" customHeight="1">
      <c r="L806" s="25"/>
    </row>
    <row r="807" ht="14.25" customHeight="1">
      <c r="L807" s="25"/>
    </row>
    <row r="808" ht="14.25" customHeight="1">
      <c r="L808" s="25"/>
    </row>
    <row r="809" ht="14.25" customHeight="1">
      <c r="L809" s="25"/>
    </row>
    <row r="810" ht="14.25" customHeight="1">
      <c r="L810" s="25"/>
    </row>
    <row r="811" ht="14.25" customHeight="1">
      <c r="L811" s="25"/>
    </row>
    <row r="812" ht="14.25" customHeight="1">
      <c r="L812" s="25"/>
    </row>
    <row r="813" ht="14.25" customHeight="1">
      <c r="L813" s="25"/>
    </row>
    <row r="814" ht="14.25" customHeight="1">
      <c r="L814" s="25"/>
    </row>
    <row r="815" ht="14.25" customHeight="1">
      <c r="L815" s="25"/>
    </row>
    <row r="816" ht="14.25" customHeight="1">
      <c r="L816" s="25"/>
    </row>
    <row r="817" ht="14.25" customHeight="1">
      <c r="L817" s="25"/>
    </row>
    <row r="818" ht="14.25" customHeight="1">
      <c r="L818" s="25"/>
    </row>
    <row r="819" ht="14.25" customHeight="1">
      <c r="L819" s="25"/>
    </row>
    <row r="820" ht="14.25" customHeight="1">
      <c r="L820" s="25"/>
    </row>
    <row r="821" ht="14.25" customHeight="1">
      <c r="L821" s="25"/>
    </row>
    <row r="822" ht="14.25" customHeight="1">
      <c r="L822" s="25"/>
    </row>
    <row r="823" ht="14.25" customHeight="1">
      <c r="L823" s="25"/>
    </row>
    <row r="824" ht="14.25" customHeight="1">
      <c r="L824" s="25"/>
    </row>
    <row r="825" ht="14.25" customHeight="1">
      <c r="L825" s="25"/>
    </row>
    <row r="826" ht="14.25" customHeight="1">
      <c r="L826" s="25"/>
    </row>
    <row r="827" ht="14.25" customHeight="1">
      <c r="L827" s="25"/>
    </row>
    <row r="828" ht="14.25" customHeight="1">
      <c r="L828" s="25"/>
    </row>
    <row r="829" ht="14.25" customHeight="1">
      <c r="L829" s="25"/>
    </row>
    <row r="830" ht="14.25" customHeight="1">
      <c r="L830" s="25"/>
    </row>
    <row r="831" ht="14.25" customHeight="1">
      <c r="L831" s="25"/>
    </row>
    <row r="832" ht="14.25" customHeight="1">
      <c r="L832" s="25"/>
    </row>
    <row r="833" ht="14.25" customHeight="1">
      <c r="L833" s="25"/>
    </row>
    <row r="834" ht="14.25" customHeight="1">
      <c r="L834" s="25"/>
    </row>
    <row r="835" ht="14.25" customHeight="1">
      <c r="L835" s="25"/>
    </row>
    <row r="836" ht="14.25" customHeight="1">
      <c r="L836" s="25"/>
    </row>
    <row r="837" ht="14.25" customHeight="1">
      <c r="L837" s="25"/>
    </row>
    <row r="838" ht="14.25" customHeight="1">
      <c r="L838" s="25"/>
    </row>
    <row r="839" ht="14.25" customHeight="1">
      <c r="L839" s="25"/>
    </row>
    <row r="840" ht="14.25" customHeight="1">
      <c r="L840" s="25"/>
    </row>
    <row r="841" ht="14.25" customHeight="1">
      <c r="L841" s="25"/>
    </row>
    <row r="842" ht="14.25" customHeight="1">
      <c r="L842" s="25"/>
    </row>
    <row r="843" ht="14.25" customHeight="1">
      <c r="L843" s="25"/>
    </row>
    <row r="844" ht="14.25" customHeight="1">
      <c r="L844" s="25"/>
    </row>
    <row r="845" ht="14.25" customHeight="1">
      <c r="L845" s="25"/>
    </row>
    <row r="846" ht="14.25" customHeight="1">
      <c r="L846" s="25"/>
    </row>
    <row r="847" ht="14.25" customHeight="1">
      <c r="L847" s="25"/>
    </row>
    <row r="848" ht="14.25" customHeight="1">
      <c r="L848" s="25"/>
    </row>
    <row r="849" ht="14.25" customHeight="1">
      <c r="L849" s="25"/>
    </row>
    <row r="850" ht="14.25" customHeight="1">
      <c r="L850" s="25"/>
    </row>
    <row r="851" ht="14.25" customHeight="1">
      <c r="L851" s="25"/>
    </row>
    <row r="852" ht="14.25" customHeight="1">
      <c r="L852" s="25"/>
    </row>
    <row r="853" ht="14.25" customHeight="1">
      <c r="L853" s="25"/>
    </row>
    <row r="854" ht="14.25" customHeight="1">
      <c r="L854" s="25"/>
    </row>
    <row r="855" ht="14.25" customHeight="1">
      <c r="L855" s="25"/>
    </row>
    <row r="856" ht="14.25" customHeight="1">
      <c r="L856" s="25"/>
    </row>
    <row r="857" ht="14.25" customHeight="1">
      <c r="L857" s="25"/>
    </row>
    <row r="858" ht="14.25" customHeight="1">
      <c r="L858" s="25"/>
    </row>
    <row r="859" ht="14.25" customHeight="1">
      <c r="L859" s="25"/>
    </row>
    <row r="860" ht="14.25" customHeight="1">
      <c r="L860" s="25"/>
    </row>
    <row r="861" ht="14.25" customHeight="1">
      <c r="L861" s="25"/>
    </row>
    <row r="862" ht="14.25" customHeight="1">
      <c r="L862" s="25"/>
    </row>
    <row r="863" ht="14.25" customHeight="1">
      <c r="L863" s="25"/>
    </row>
    <row r="864" ht="14.25" customHeight="1">
      <c r="L864" s="25"/>
    </row>
    <row r="865" ht="14.25" customHeight="1">
      <c r="L865" s="25"/>
    </row>
    <row r="866" ht="14.25" customHeight="1">
      <c r="L866" s="25"/>
    </row>
    <row r="867" ht="14.25" customHeight="1">
      <c r="L867" s="25"/>
    </row>
    <row r="868" ht="14.25" customHeight="1">
      <c r="L868" s="25"/>
    </row>
    <row r="869" ht="14.25" customHeight="1">
      <c r="L869" s="25"/>
    </row>
    <row r="870" ht="14.25" customHeight="1">
      <c r="L870" s="25"/>
    </row>
    <row r="871" ht="14.25" customHeight="1">
      <c r="L871" s="25"/>
    </row>
    <row r="872" ht="14.25" customHeight="1">
      <c r="L872" s="25"/>
    </row>
    <row r="873" ht="14.25" customHeight="1">
      <c r="L873" s="25"/>
    </row>
    <row r="874" ht="14.25" customHeight="1">
      <c r="L874" s="25"/>
    </row>
    <row r="875" ht="14.25" customHeight="1">
      <c r="L875" s="25"/>
    </row>
    <row r="876" ht="14.25" customHeight="1">
      <c r="L876" s="25"/>
    </row>
    <row r="877" ht="14.25" customHeight="1">
      <c r="L877" s="25"/>
    </row>
    <row r="878" ht="14.25" customHeight="1">
      <c r="L878" s="25"/>
    </row>
    <row r="879" ht="14.25" customHeight="1">
      <c r="L879" s="25"/>
    </row>
    <row r="880" ht="14.25" customHeight="1">
      <c r="L880" s="25"/>
    </row>
    <row r="881" ht="14.25" customHeight="1">
      <c r="L881" s="25"/>
    </row>
    <row r="882" ht="14.25" customHeight="1">
      <c r="L882" s="25"/>
    </row>
    <row r="883" ht="14.25" customHeight="1">
      <c r="L883" s="25"/>
    </row>
    <row r="884" ht="14.25" customHeight="1">
      <c r="L884" s="25"/>
    </row>
    <row r="885" ht="14.25" customHeight="1">
      <c r="L885" s="25"/>
    </row>
    <row r="886" ht="14.25" customHeight="1">
      <c r="L886" s="25"/>
    </row>
    <row r="887" ht="14.25" customHeight="1">
      <c r="L887" s="25"/>
    </row>
    <row r="888" ht="14.25" customHeight="1">
      <c r="L888" s="25"/>
    </row>
    <row r="889" ht="14.25" customHeight="1">
      <c r="L889" s="25"/>
    </row>
    <row r="890" ht="14.25" customHeight="1">
      <c r="L890" s="25"/>
    </row>
    <row r="891" ht="14.25" customHeight="1">
      <c r="L891" s="25"/>
    </row>
    <row r="892" ht="14.25" customHeight="1">
      <c r="L892" s="25"/>
    </row>
    <row r="893" ht="14.25" customHeight="1">
      <c r="L893" s="25"/>
    </row>
    <row r="894" ht="14.25" customHeight="1">
      <c r="L894" s="25"/>
    </row>
    <row r="895" ht="14.25" customHeight="1">
      <c r="L895" s="25"/>
    </row>
    <row r="896" ht="14.25" customHeight="1">
      <c r="L896" s="25"/>
    </row>
    <row r="897" ht="14.25" customHeight="1">
      <c r="L897" s="25"/>
    </row>
    <row r="898" ht="14.25" customHeight="1">
      <c r="L898" s="25"/>
    </row>
    <row r="899" ht="14.25" customHeight="1">
      <c r="L899" s="25"/>
    </row>
    <row r="900" ht="14.25" customHeight="1">
      <c r="L900" s="25"/>
    </row>
    <row r="901" ht="14.25" customHeight="1">
      <c r="L901" s="25"/>
    </row>
    <row r="902" ht="14.25" customHeight="1">
      <c r="L902" s="25"/>
    </row>
    <row r="903" ht="14.25" customHeight="1">
      <c r="L903" s="25"/>
    </row>
    <row r="904" ht="14.25" customHeight="1">
      <c r="L904" s="25"/>
    </row>
    <row r="905" ht="14.25" customHeight="1">
      <c r="L905" s="25"/>
    </row>
    <row r="906" ht="14.25" customHeight="1">
      <c r="L906" s="25"/>
    </row>
    <row r="907" ht="14.25" customHeight="1">
      <c r="L907" s="25"/>
    </row>
    <row r="908" ht="14.25" customHeight="1">
      <c r="L908" s="25"/>
    </row>
    <row r="909" ht="14.25" customHeight="1">
      <c r="L909" s="25"/>
    </row>
    <row r="910" ht="14.25" customHeight="1">
      <c r="L910" s="25"/>
    </row>
    <row r="911" ht="14.25" customHeight="1">
      <c r="L911" s="25"/>
    </row>
    <row r="912" ht="14.25" customHeight="1">
      <c r="L912" s="25"/>
    </row>
    <row r="913" ht="14.25" customHeight="1">
      <c r="L913" s="25"/>
    </row>
    <row r="914" ht="14.25" customHeight="1">
      <c r="L914" s="25"/>
    </row>
    <row r="915" ht="14.25" customHeight="1">
      <c r="L915" s="25"/>
    </row>
    <row r="916" ht="14.25" customHeight="1">
      <c r="L916" s="25"/>
    </row>
    <row r="917" ht="14.25" customHeight="1">
      <c r="L917" s="25"/>
    </row>
    <row r="918" ht="14.25" customHeight="1">
      <c r="L918" s="25"/>
    </row>
    <row r="919" ht="14.25" customHeight="1">
      <c r="L919" s="25"/>
    </row>
    <row r="920" ht="14.25" customHeight="1">
      <c r="L920" s="25"/>
    </row>
    <row r="921" ht="14.25" customHeight="1">
      <c r="L921" s="25"/>
    </row>
    <row r="922" ht="14.25" customHeight="1">
      <c r="L922" s="25"/>
    </row>
    <row r="923" ht="14.25" customHeight="1">
      <c r="L923" s="25"/>
    </row>
    <row r="924" ht="14.25" customHeight="1">
      <c r="L924" s="25"/>
    </row>
    <row r="925" ht="14.25" customHeight="1">
      <c r="L925" s="25"/>
    </row>
    <row r="926" ht="14.25" customHeight="1">
      <c r="L926" s="25"/>
    </row>
    <row r="927" ht="14.25" customHeight="1">
      <c r="L927" s="25"/>
    </row>
    <row r="928" ht="14.25" customHeight="1">
      <c r="L928" s="25"/>
    </row>
    <row r="929" ht="14.25" customHeight="1">
      <c r="L929" s="25"/>
    </row>
    <row r="930" ht="14.25" customHeight="1">
      <c r="L930" s="25"/>
    </row>
    <row r="931" ht="14.25" customHeight="1">
      <c r="L931" s="25"/>
    </row>
    <row r="932" ht="14.25" customHeight="1">
      <c r="L932" s="25"/>
    </row>
    <row r="933" ht="14.25" customHeight="1">
      <c r="L933" s="25"/>
    </row>
    <row r="934" ht="14.25" customHeight="1">
      <c r="L934" s="25"/>
    </row>
    <row r="935" ht="14.25" customHeight="1">
      <c r="L935" s="25"/>
    </row>
    <row r="936" ht="14.25" customHeight="1">
      <c r="L936" s="25"/>
    </row>
    <row r="937" ht="14.25" customHeight="1">
      <c r="L937" s="25"/>
    </row>
    <row r="938" ht="14.25" customHeight="1">
      <c r="L938" s="25"/>
    </row>
    <row r="939" ht="14.25" customHeight="1">
      <c r="L939" s="25"/>
    </row>
    <row r="940" ht="14.25" customHeight="1">
      <c r="L940" s="25"/>
    </row>
    <row r="941" ht="14.25" customHeight="1">
      <c r="L941" s="25"/>
    </row>
    <row r="942" ht="14.25" customHeight="1">
      <c r="L942" s="25"/>
    </row>
    <row r="943" ht="14.25" customHeight="1">
      <c r="L943" s="25"/>
    </row>
    <row r="944" ht="14.25" customHeight="1">
      <c r="L944" s="25"/>
    </row>
    <row r="945" ht="14.25" customHeight="1">
      <c r="L945" s="25"/>
    </row>
    <row r="946" ht="14.25" customHeight="1">
      <c r="L946" s="25"/>
    </row>
    <row r="947" ht="14.25" customHeight="1">
      <c r="L947" s="25"/>
    </row>
    <row r="948" ht="14.25" customHeight="1">
      <c r="L948" s="25"/>
    </row>
    <row r="949" ht="14.25" customHeight="1">
      <c r="L949" s="25"/>
    </row>
    <row r="950" ht="14.25" customHeight="1">
      <c r="L950" s="25"/>
    </row>
    <row r="951" ht="14.25" customHeight="1">
      <c r="L951" s="25"/>
    </row>
    <row r="952" ht="14.25" customHeight="1">
      <c r="L952" s="25"/>
    </row>
    <row r="953" ht="14.25" customHeight="1">
      <c r="L953" s="25"/>
    </row>
    <row r="954" ht="14.25" customHeight="1">
      <c r="L954" s="25"/>
    </row>
    <row r="955" ht="14.25" customHeight="1">
      <c r="L955" s="25"/>
    </row>
    <row r="956" ht="14.25" customHeight="1">
      <c r="L956" s="25"/>
    </row>
    <row r="957" ht="14.25" customHeight="1">
      <c r="L957" s="25"/>
    </row>
    <row r="958" ht="14.25" customHeight="1">
      <c r="L958" s="25"/>
    </row>
    <row r="959" ht="14.25" customHeight="1">
      <c r="L959" s="25"/>
    </row>
    <row r="960" ht="14.25" customHeight="1">
      <c r="L960" s="25"/>
    </row>
    <row r="961" ht="14.25" customHeight="1">
      <c r="L961" s="25"/>
    </row>
    <row r="962" ht="14.25" customHeight="1">
      <c r="L962" s="25"/>
    </row>
    <row r="963" ht="14.25" customHeight="1">
      <c r="L963" s="25"/>
    </row>
    <row r="964" ht="14.25" customHeight="1">
      <c r="L964" s="25"/>
    </row>
    <row r="965" ht="14.25" customHeight="1">
      <c r="L965" s="25"/>
    </row>
    <row r="966" ht="14.25" customHeight="1">
      <c r="L966" s="25"/>
    </row>
    <row r="967" ht="14.25" customHeight="1">
      <c r="L967" s="25"/>
    </row>
    <row r="968" ht="14.25" customHeight="1">
      <c r="L968" s="25"/>
    </row>
    <row r="969" ht="14.25" customHeight="1">
      <c r="L969" s="25"/>
    </row>
    <row r="970" ht="14.25" customHeight="1">
      <c r="L970" s="25"/>
    </row>
    <row r="971" ht="14.25" customHeight="1">
      <c r="L971" s="25"/>
    </row>
    <row r="972" ht="14.25" customHeight="1">
      <c r="L972" s="25"/>
    </row>
    <row r="973" ht="14.25" customHeight="1">
      <c r="L973" s="25"/>
    </row>
    <row r="974" ht="14.25" customHeight="1">
      <c r="L974" s="25"/>
    </row>
    <row r="975" ht="14.25" customHeight="1">
      <c r="L975" s="25"/>
    </row>
    <row r="976" ht="14.25" customHeight="1">
      <c r="L976" s="25"/>
    </row>
    <row r="977" ht="14.25" customHeight="1">
      <c r="L977" s="25"/>
    </row>
    <row r="978" ht="14.25" customHeight="1">
      <c r="L978" s="25"/>
    </row>
    <row r="979" ht="14.25" customHeight="1">
      <c r="L979" s="25"/>
    </row>
    <row r="980" ht="14.25" customHeight="1">
      <c r="L980" s="25"/>
    </row>
    <row r="981" ht="14.25" customHeight="1">
      <c r="L981" s="25"/>
    </row>
    <row r="982" ht="14.25" customHeight="1">
      <c r="L982" s="25"/>
    </row>
    <row r="983" ht="14.25" customHeight="1">
      <c r="L983" s="25"/>
    </row>
    <row r="984" ht="14.25" customHeight="1">
      <c r="L984" s="25"/>
    </row>
    <row r="985" ht="14.25" customHeight="1">
      <c r="L985" s="25"/>
    </row>
    <row r="986" ht="14.25" customHeight="1">
      <c r="L986" s="25"/>
    </row>
    <row r="987" ht="14.25" customHeight="1">
      <c r="L987" s="25"/>
    </row>
    <row r="988" ht="14.25" customHeight="1">
      <c r="L988" s="25"/>
    </row>
    <row r="989" ht="14.25" customHeight="1">
      <c r="L989" s="25"/>
    </row>
    <row r="990" ht="14.25" customHeight="1">
      <c r="L990" s="25"/>
    </row>
    <row r="991" ht="14.25" customHeight="1">
      <c r="L991" s="25"/>
    </row>
    <row r="992" ht="14.25" customHeight="1">
      <c r="L992" s="25"/>
    </row>
    <row r="993" ht="14.25" customHeight="1">
      <c r="L993" s="25"/>
    </row>
    <row r="994" ht="14.25" customHeight="1">
      <c r="L994" s="25"/>
    </row>
    <row r="995" ht="14.25" customHeight="1">
      <c r="L995" s="25"/>
    </row>
    <row r="996" ht="14.25" customHeight="1">
      <c r="L996" s="25"/>
    </row>
    <row r="997" ht="14.25" customHeight="1">
      <c r="L997" s="25"/>
    </row>
    <row r="998" ht="14.25" customHeight="1">
      <c r="L998" s="25"/>
    </row>
    <row r="999" ht="14.25" customHeight="1">
      <c r="L999" s="25"/>
    </row>
    <row r="1000" ht="14.25" customHeight="1">
      <c r="L1000" s="25"/>
    </row>
    <row r="1001" ht="14.25" customHeight="1">
      <c r="L1001" s="25"/>
    </row>
    <row r="1002" ht="14.25" customHeight="1">
      <c r="L1002" s="25"/>
    </row>
    <row r="1003" ht="14.25" customHeight="1">
      <c r="L1003" s="25"/>
    </row>
  </sheetData>
  <autoFilter ref="$A$1:$AA$92"/>
  <conditionalFormatting sqref="D1:D1003 E73:E88">
    <cfRule type="cellIs" dxfId="0" priority="1" operator="equal">
      <formula>0</formula>
    </cfRule>
  </conditionalFormatting>
  <conditionalFormatting sqref="D1:D1003 E73:E88">
    <cfRule type="cellIs" dxfId="1" priority="2" operator="equal">
      <formula>1</formula>
    </cfRule>
  </conditionalFormatting>
  <conditionalFormatting sqref="H1:H72 I1 H89:H1003">
    <cfRule type="colorScale" priority="3">
      <colorScale>
        <cfvo type="min"/>
        <cfvo type="max"/>
        <color theme="9"/>
        <color rgb="FF7F6000"/>
      </colorScale>
    </cfRule>
  </conditionalFormatting>
  <conditionalFormatting sqref="F1:F1003 G73:G90 H73:H92">
    <cfRule type="colorScale" priority="4">
      <colorScale>
        <cfvo type="min"/>
        <cfvo type="max"/>
        <color theme="9"/>
        <color rgb="FF7F6000"/>
      </colorScale>
    </cfRule>
  </conditionalFormatting>
  <conditionalFormatting sqref="J1:L1003">
    <cfRule type="containsText" dxfId="2" priority="5" operator="containsText" text="Yes">
      <formula>NOT(ISERROR(SEARCH(("Yes"),(J1))))</formula>
    </cfRule>
  </conditionalFormatting>
  <conditionalFormatting sqref="J1:L1003">
    <cfRule type="containsText" dxfId="3" priority="6" operator="containsText" text="No">
      <formula>NOT(ISERROR(SEARCH(("No"),(J1))))</formula>
    </cfRule>
  </conditionalFormatting>
  <hyperlinks>
    <hyperlink r:id="rId1" ref="I89"/>
    <hyperlink r:id="rId2" ref="I90"/>
    <hyperlink r:id="rId3" ref="I91"/>
    <hyperlink r:id="rId4" ref="I92"/>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0"/>
    <col customWidth="1" min="2" max="2" width="14.43"/>
    <col customWidth="1" min="3" max="3" width="35.14"/>
    <col customWidth="1" min="4" max="4" width="27.0"/>
    <col customWidth="1" min="5" max="5" width="26.29"/>
    <col customWidth="1" min="6" max="6" width="25.0"/>
    <col customWidth="1" min="7" max="7" width="10.71"/>
    <col customWidth="1" min="8" max="8" width="18.43"/>
    <col customWidth="1" min="9" max="9" width="19.57"/>
    <col customWidth="1" min="10" max="21" width="10.71"/>
  </cols>
  <sheetData>
    <row r="1" ht="14.25" customHeight="1">
      <c r="A1" s="18" t="s">
        <v>14</v>
      </c>
      <c r="B1" s="18" t="s">
        <v>22</v>
      </c>
      <c r="C1" s="18" t="s">
        <v>28</v>
      </c>
      <c r="D1" s="19" t="s">
        <v>32</v>
      </c>
      <c r="E1" s="19" t="s">
        <v>34</v>
      </c>
      <c r="F1" s="20" t="s">
        <v>36</v>
      </c>
      <c r="G1" s="19" t="s">
        <v>113</v>
      </c>
    </row>
    <row r="2" ht="14.25" customHeight="1">
      <c r="A2" s="19" t="s">
        <v>40</v>
      </c>
      <c r="B2" s="19" t="s">
        <v>43</v>
      </c>
      <c r="C2" s="19">
        <v>88.8</v>
      </c>
      <c r="D2" s="19" t="s">
        <v>41</v>
      </c>
      <c r="E2" s="19" t="s">
        <v>41</v>
      </c>
      <c r="F2" s="20" t="s">
        <v>41</v>
      </c>
      <c r="G2" s="21" t="str">
        <f t="shared" ref="G2:G23" si="1">A2&amp;"_"&amp;B2</f>
        <v>Conventional jet fuel_World</v>
      </c>
    </row>
    <row r="3" ht="14.25" customHeight="1">
      <c r="A3" s="19" t="s">
        <v>41</v>
      </c>
      <c r="B3" s="19" t="s">
        <v>114</v>
      </c>
      <c r="C3" s="21">
        <f>C2*0.35</f>
        <v>31.08</v>
      </c>
      <c r="D3" s="21" t="str">
        <f t="shared" ref="D3:D23" si="2">IF(($C$2-C3)/$C$2&gt;=0.1,"Yes","No")</f>
        <v>Yes</v>
      </c>
      <c r="E3" s="21" t="str">
        <f t="shared" ref="E3:E23" si="3">IF(($C$2-C3)/$C$2&gt;=0.5,"Yes","No")</f>
        <v>Yes</v>
      </c>
      <c r="F3" s="22" t="str">
        <f t="shared" ref="F3:F23" si="4">IF(($C$2-C3)/$C$2&gt;=0.65,"Yes","No")</f>
        <v>Yes</v>
      </c>
      <c r="G3" s="21" t="str">
        <f t="shared" si="1"/>
        <v>N/A_Europe</v>
      </c>
    </row>
    <row r="4" ht="14.25" customHeight="1">
      <c r="A4" s="19" t="s">
        <v>41</v>
      </c>
      <c r="B4" s="19" t="s">
        <v>115</v>
      </c>
      <c r="C4" s="21">
        <f>C2*0.5</f>
        <v>44.4</v>
      </c>
      <c r="D4" s="21" t="str">
        <f t="shared" si="2"/>
        <v>Yes</v>
      </c>
      <c r="E4" s="21" t="str">
        <f t="shared" si="3"/>
        <v>Yes</v>
      </c>
      <c r="F4" s="22" t="str">
        <f t="shared" si="4"/>
        <v>No</v>
      </c>
      <c r="G4" s="21" t="str">
        <f t="shared" si="1"/>
        <v>N/A_USA</v>
      </c>
    </row>
    <row r="5" ht="14.25" customHeight="1">
      <c r="A5" s="19" t="s">
        <v>41</v>
      </c>
      <c r="B5" s="19" t="s">
        <v>43</v>
      </c>
      <c r="C5" s="21">
        <f>C2*0.9</f>
        <v>79.92</v>
      </c>
      <c r="D5" s="21" t="str">
        <f t="shared" si="2"/>
        <v>Yes</v>
      </c>
      <c r="E5" s="21" t="str">
        <f t="shared" si="3"/>
        <v>No</v>
      </c>
      <c r="F5" s="22" t="str">
        <f t="shared" si="4"/>
        <v>No</v>
      </c>
      <c r="G5" s="21" t="str">
        <f t="shared" si="1"/>
        <v>N/A_World</v>
      </c>
    </row>
    <row r="6" ht="14.25" customHeight="1">
      <c r="A6" s="19" t="s">
        <v>116</v>
      </c>
      <c r="B6" s="21" t="s">
        <v>43</v>
      </c>
      <c r="C6" s="21">
        <f>AVERAGE('Detailed LCA'!H3:H5,'Detailed LCA'!H7:H13,'Detailed LCA'!F76:F79)</f>
        <v>5.142857143</v>
      </c>
      <c r="D6" s="21" t="str">
        <f t="shared" si="2"/>
        <v>Yes</v>
      </c>
      <c r="E6" s="21" t="str">
        <f t="shared" si="3"/>
        <v>Yes</v>
      </c>
      <c r="F6" s="22" t="str">
        <f t="shared" si="4"/>
        <v>Yes</v>
      </c>
      <c r="G6" s="21" t="str">
        <f t="shared" si="1"/>
        <v>FT_World</v>
      </c>
    </row>
    <row r="7" ht="14.25" customHeight="1">
      <c r="A7" s="21" t="s">
        <v>58</v>
      </c>
      <c r="B7" s="19" t="s">
        <v>43</v>
      </c>
      <c r="C7" s="21">
        <f>AVERAGE('Detailed LCA'!H14:H30,'Detailed LCA'!F73:F75,'Detailed LCA'!F68:F72)</f>
        <v>39.456</v>
      </c>
      <c r="D7" s="21" t="str">
        <f t="shared" si="2"/>
        <v>Yes</v>
      </c>
      <c r="E7" s="21" t="str">
        <f t="shared" si="3"/>
        <v>Yes</v>
      </c>
      <c r="F7" s="22" t="str">
        <f t="shared" si="4"/>
        <v>No</v>
      </c>
      <c r="G7" s="21" t="str">
        <f t="shared" si="1"/>
        <v>HEFA_World</v>
      </c>
      <c r="J7" s="26"/>
    </row>
    <row r="8" ht="14.25" customHeight="1">
      <c r="A8" s="19" t="s">
        <v>117</v>
      </c>
      <c r="B8" s="19" t="s">
        <v>43</v>
      </c>
      <c r="C8" s="21">
        <v>13.9</v>
      </c>
      <c r="D8" s="21" t="str">
        <f t="shared" si="2"/>
        <v>Yes</v>
      </c>
      <c r="E8" s="21" t="str">
        <f t="shared" si="3"/>
        <v>Yes</v>
      </c>
      <c r="F8" s="22" t="str">
        <f t="shared" si="4"/>
        <v>Yes</v>
      </c>
      <c r="G8" s="21" t="str">
        <f t="shared" si="1"/>
        <v>HEFA - UCO_World</v>
      </c>
    </row>
    <row r="9" ht="14.25" customHeight="1">
      <c r="A9" s="19" t="s">
        <v>100</v>
      </c>
      <c r="B9" s="19" t="s">
        <v>43</v>
      </c>
      <c r="C9" s="21">
        <f>AVERAGE('Detailed LCA'!H48:H63,'Detailed LCA'!H37:H45,'Detailed LCA'!H31:H34)</f>
        <v>25.25172414</v>
      </c>
      <c r="D9" s="21" t="str">
        <f t="shared" si="2"/>
        <v>Yes</v>
      </c>
      <c r="E9" s="21" t="str">
        <f t="shared" si="3"/>
        <v>Yes</v>
      </c>
      <c r="F9" s="22" t="str">
        <f t="shared" si="4"/>
        <v>Yes</v>
      </c>
      <c r="G9" s="21" t="str">
        <f t="shared" si="1"/>
        <v>ATJ_World</v>
      </c>
    </row>
    <row r="10" ht="14.25" customHeight="1">
      <c r="A10" s="21" t="s">
        <v>88</v>
      </c>
      <c r="B10" s="19" t="s">
        <v>118</v>
      </c>
      <c r="C10" s="21">
        <f>AVERAGE('Detailed LCA'!H64:H67)</f>
        <v>46.05</v>
      </c>
      <c r="D10" s="21" t="str">
        <f t="shared" si="2"/>
        <v>Yes</v>
      </c>
      <c r="E10" s="21" t="str">
        <f t="shared" si="3"/>
        <v>No</v>
      </c>
      <c r="F10" s="22" t="str">
        <f t="shared" si="4"/>
        <v>No</v>
      </c>
      <c r="G10" s="21" t="str">
        <f t="shared" si="1"/>
        <v>SIP_Brazil</v>
      </c>
    </row>
    <row r="11" ht="14.25" customHeight="1">
      <c r="A11" s="21" t="s">
        <v>98</v>
      </c>
      <c r="B11" s="19" t="s">
        <v>115</v>
      </c>
      <c r="C11" s="21">
        <v>18.0</v>
      </c>
      <c r="D11" s="21" t="str">
        <f t="shared" si="2"/>
        <v>Yes</v>
      </c>
      <c r="E11" s="21" t="str">
        <f t="shared" si="3"/>
        <v>Yes</v>
      </c>
      <c r="F11" s="22" t="str">
        <f t="shared" si="4"/>
        <v>Yes</v>
      </c>
      <c r="G11" s="21" t="str">
        <f t="shared" si="1"/>
        <v>HTL_USA</v>
      </c>
    </row>
    <row r="12" ht="14.25" customHeight="1">
      <c r="A12" s="21" t="s">
        <v>99</v>
      </c>
      <c r="B12" s="19" t="s">
        <v>115</v>
      </c>
      <c r="C12" s="21">
        <v>22.0</v>
      </c>
      <c r="D12" s="21" t="str">
        <f t="shared" si="2"/>
        <v>Yes</v>
      </c>
      <c r="E12" s="21" t="str">
        <f t="shared" si="3"/>
        <v>Yes</v>
      </c>
      <c r="F12" s="22" t="str">
        <f t="shared" si="4"/>
        <v>Yes</v>
      </c>
      <c r="G12" s="21" t="str">
        <f t="shared" si="1"/>
        <v>Pyrolysis_USA</v>
      </c>
    </row>
    <row r="13" ht="14.25" customHeight="1">
      <c r="A13" s="21" t="s">
        <v>103</v>
      </c>
      <c r="B13" s="19" t="s">
        <v>118</v>
      </c>
      <c r="C13" s="21">
        <f>AVERAGE('Detailed LCA'!F87:F88)</f>
        <v>58</v>
      </c>
      <c r="D13" s="21" t="str">
        <f t="shared" si="2"/>
        <v>Yes</v>
      </c>
      <c r="E13" s="21" t="str">
        <f t="shared" si="3"/>
        <v>No</v>
      </c>
      <c r="F13" s="22" t="str">
        <f t="shared" si="4"/>
        <v>No</v>
      </c>
      <c r="G13" s="21" t="str">
        <f t="shared" si="1"/>
        <v>DSHC_Brazil</v>
      </c>
    </row>
    <row r="14" ht="14.25" customHeight="1">
      <c r="A14" s="19" t="s">
        <v>119</v>
      </c>
      <c r="B14" s="19" t="s">
        <v>108</v>
      </c>
      <c r="C14" s="21">
        <f>1/Constants!$B$2*VLOOKUP(B14,'Grid electricity LCA'!$B$6:$C$226,2, FALSE)*1000/3.6 </f>
        <v>23.71527778</v>
      </c>
      <c r="D14" s="21" t="str">
        <f t="shared" si="2"/>
        <v>Yes</v>
      </c>
      <c r="E14" s="21" t="str">
        <f t="shared" si="3"/>
        <v>Yes</v>
      </c>
      <c r="F14" s="22" t="str">
        <f t="shared" si="4"/>
        <v>Yes</v>
      </c>
      <c r="G14" s="21" t="str">
        <f t="shared" si="1"/>
        <v>PtL - PSC_France</v>
      </c>
    </row>
    <row r="15" ht="14.25" customHeight="1">
      <c r="A15" s="19" t="s">
        <v>120</v>
      </c>
      <c r="B15" s="19" t="s">
        <v>108</v>
      </c>
      <c r="C15" s="21">
        <f>1/Constants!$B$3*VLOOKUP(B15,'Grid electricity LCA'!$B$6:$C$226,2, FALSE)*1000/3.6 </f>
        <v>29.18803419</v>
      </c>
      <c r="D15" s="21" t="str">
        <f t="shared" si="2"/>
        <v>Yes</v>
      </c>
      <c r="E15" s="21" t="str">
        <f t="shared" si="3"/>
        <v>Yes</v>
      </c>
      <c r="F15" s="22" t="str">
        <f t="shared" si="4"/>
        <v>Yes</v>
      </c>
      <c r="G15" s="21" t="str">
        <f t="shared" si="1"/>
        <v>PtL - DAC_France</v>
      </c>
    </row>
    <row r="16" ht="14.25" customHeight="1">
      <c r="A16" s="19" t="s">
        <v>119</v>
      </c>
      <c r="B16" s="19" t="s">
        <v>121</v>
      </c>
      <c r="C16" s="21">
        <f>1/Constants!$B$2*VLOOKUP(B16,'Grid electricity LCA'!$B$6:$C$226,2, FALSE)*1000/3.6 </f>
        <v>63.65740741</v>
      </c>
      <c r="D16" s="21" t="str">
        <f t="shared" si="2"/>
        <v>Yes</v>
      </c>
      <c r="E16" s="21" t="str">
        <f t="shared" si="3"/>
        <v>No</v>
      </c>
      <c r="F16" s="22" t="str">
        <f t="shared" si="4"/>
        <v>No</v>
      </c>
      <c r="G16" s="21" t="str">
        <f t="shared" si="1"/>
        <v>PtL - PSC_Canada</v>
      </c>
    </row>
    <row r="17" ht="14.25" customHeight="1">
      <c r="A17" s="19" t="s">
        <v>120</v>
      </c>
      <c r="B17" s="19" t="s">
        <v>121</v>
      </c>
      <c r="C17" s="21">
        <f>1/Constants!$B$3*VLOOKUP(B17,'Grid electricity LCA'!$B$6:$C$226,2, FALSE)*1000/3.6 </f>
        <v>78.34757835</v>
      </c>
      <c r="D17" s="21" t="str">
        <f t="shared" si="2"/>
        <v>Yes</v>
      </c>
      <c r="E17" s="21" t="str">
        <f t="shared" si="3"/>
        <v>No</v>
      </c>
      <c r="F17" s="22" t="str">
        <f t="shared" si="4"/>
        <v>No</v>
      </c>
      <c r="G17" s="21" t="str">
        <f t="shared" si="1"/>
        <v>PtL - DAC_Canada</v>
      </c>
    </row>
    <row r="18" ht="14.25" customHeight="1">
      <c r="A18" s="19" t="s">
        <v>119</v>
      </c>
      <c r="B18" s="19" t="s">
        <v>122</v>
      </c>
      <c r="C18" s="21">
        <f>1/Constants!$B$2*VLOOKUP(B18,'Grid electricity LCA'!$B$6:$C$226,2, FALSE)*1000/3.6 </f>
        <v>214.3518519</v>
      </c>
      <c r="D18" s="21" t="str">
        <f t="shared" si="2"/>
        <v>No</v>
      </c>
      <c r="E18" s="21" t="str">
        <f t="shared" si="3"/>
        <v>No</v>
      </c>
      <c r="F18" s="22" t="str">
        <f t="shared" si="4"/>
        <v>No</v>
      </c>
      <c r="G18" s="21" t="str">
        <f t="shared" si="1"/>
        <v>PtL - PSC_Netherlands</v>
      </c>
    </row>
    <row r="19" ht="14.25" customHeight="1">
      <c r="A19" s="19" t="s">
        <v>120</v>
      </c>
      <c r="B19" s="19" t="s">
        <v>122</v>
      </c>
      <c r="C19" s="21">
        <f>1/Constants!$B$3*VLOOKUP(B19,'Grid electricity LCA'!$B$6:$C$226,2, FALSE)*1000/3.6 </f>
        <v>263.8176638</v>
      </c>
      <c r="D19" s="21" t="str">
        <f t="shared" si="2"/>
        <v>No</v>
      </c>
      <c r="E19" s="21" t="str">
        <f t="shared" si="3"/>
        <v>No</v>
      </c>
      <c r="F19" s="22" t="str">
        <f t="shared" si="4"/>
        <v>No</v>
      </c>
      <c r="G19" s="21" t="str">
        <f t="shared" si="1"/>
        <v>PtL - DAC_Netherlands</v>
      </c>
    </row>
    <row r="20" ht="14.25" customHeight="1">
      <c r="A20" s="19" t="s">
        <v>119</v>
      </c>
      <c r="B20" s="19" t="s">
        <v>43</v>
      </c>
      <c r="C20" s="21">
        <f>1/Constants!$B$2*VLOOKUP(B20,'Grid electricity LCA'!$B$6:$C$226,2, FALSE)*1000/3.6 </f>
        <v>275.6076389</v>
      </c>
      <c r="D20" s="21" t="str">
        <f t="shared" si="2"/>
        <v>No</v>
      </c>
      <c r="E20" s="21" t="str">
        <f t="shared" si="3"/>
        <v>No</v>
      </c>
      <c r="F20" s="22" t="str">
        <f t="shared" si="4"/>
        <v>No</v>
      </c>
      <c r="G20" s="21" t="str">
        <f t="shared" si="1"/>
        <v>PtL - PSC_World</v>
      </c>
    </row>
    <row r="21" ht="14.25" customHeight="1">
      <c r="A21" s="19" t="s">
        <v>120</v>
      </c>
      <c r="B21" s="19" t="s">
        <v>43</v>
      </c>
      <c r="C21" s="21">
        <f>1/Constants!$B$3*VLOOKUP(B21,'Grid electricity LCA'!$B$6:$C$226,2, FALSE)*1000/3.6 </f>
        <v>339.2094017</v>
      </c>
      <c r="D21" s="21" t="str">
        <f t="shared" si="2"/>
        <v>No</v>
      </c>
      <c r="E21" s="21" t="str">
        <f t="shared" si="3"/>
        <v>No</v>
      </c>
      <c r="F21" s="22" t="str">
        <f t="shared" si="4"/>
        <v>No</v>
      </c>
      <c r="G21" s="21" t="str">
        <f t="shared" si="1"/>
        <v>PtL - DAC_World</v>
      </c>
    </row>
    <row r="22" ht="14.25" customHeight="1">
      <c r="A22" s="19" t="s">
        <v>123</v>
      </c>
      <c r="B22" s="19" t="s">
        <v>43</v>
      </c>
      <c r="C22" s="21">
        <f>1/Constants!$B$2*12/3.6</f>
        <v>6.944444444</v>
      </c>
      <c r="D22" s="21" t="str">
        <f t="shared" si="2"/>
        <v>Yes</v>
      </c>
      <c r="E22" s="21" t="str">
        <f t="shared" si="3"/>
        <v>Yes</v>
      </c>
      <c r="F22" s="22" t="str">
        <f t="shared" si="4"/>
        <v>Yes</v>
      </c>
      <c r="G22" s="21" t="str">
        <f t="shared" si="1"/>
        <v>PtL - PSC - ren_World</v>
      </c>
    </row>
    <row r="23" ht="14.25" customHeight="1">
      <c r="A23" s="19" t="s">
        <v>124</v>
      </c>
      <c r="B23" s="19" t="s">
        <v>43</v>
      </c>
      <c r="C23" s="21">
        <f>1/Constants!$B$3*12/3.6</f>
        <v>8.547008547</v>
      </c>
      <c r="D23" s="21" t="str">
        <f t="shared" si="2"/>
        <v>Yes</v>
      </c>
      <c r="E23" s="21" t="str">
        <f t="shared" si="3"/>
        <v>Yes</v>
      </c>
      <c r="F23" s="22" t="str">
        <f t="shared" si="4"/>
        <v>Yes</v>
      </c>
      <c r="G23" s="21" t="str">
        <f t="shared" si="1"/>
        <v>PtL - DAC - ren_World</v>
      </c>
    </row>
    <row r="24" ht="14.25" customHeight="1">
      <c r="F24" s="25"/>
    </row>
    <row r="25" ht="14.25" customHeight="1">
      <c r="F25" s="25"/>
    </row>
    <row r="26" ht="14.25" customHeight="1">
      <c r="F26" s="25"/>
    </row>
    <row r="27" ht="14.25" customHeight="1">
      <c r="F27" s="25"/>
    </row>
    <row r="28" ht="14.25" customHeight="1">
      <c r="F28" s="25"/>
    </row>
    <row r="29" ht="14.25" customHeight="1">
      <c r="F29" s="25"/>
    </row>
    <row r="30" ht="14.25" customHeight="1">
      <c r="F30" s="25"/>
    </row>
    <row r="31" ht="14.25" customHeight="1">
      <c r="F31" s="25"/>
    </row>
    <row r="32" ht="14.25" customHeight="1">
      <c r="F32" s="25"/>
    </row>
    <row r="33" ht="14.25" customHeight="1">
      <c r="F33" s="25"/>
    </row>
    <row r="34" ht="14.25" customHeight="1">
      <c r="F34" s="25"/>
    </row>
    <row r="35" ht="14.25" customHeight="1">
      <c r="F35" s="25"/>
    </row>
    <row r="36" ht="14.25" customHeight="1">
      <c r="F36" s="25"/>
    </row>
    <row r="37" ht="14.25" customHeight="1">
      <c r="F37" s="25"/>
    </row>
    <row r="38" ht="14.25" customHeight="1">
      <c r="F38" s="25"/>
    </row>
    <row r="39" ht="14.25" customHeight="1">
      <c r="F39" s="25"/>
    </row>
    <row r="40" ht="14.25" customHeight="1">
      <c r="F40" s="25"/>
    </row>
    <row r="41" ht="14.25" customHeight="1">
      <c r="F41" s="25"/>
    </row>
    <row r="42" ht="14.25" customHeight="1">
      <c r="F42" s="25"/>
    </row>
    <row r="43" ht="14.25" customHeight="1">
      <c r="F43" s="25"/>
    </row>
    <row r="44" ht="14.25" customHeight="1">
      <c r="F44" s="25"/>
    </row>
    <row r="45" ht="14.25" customHeight="1">
      <c r="F45" s="25"/>
    </row>
    <row r="46" ht="14.25" customHeight="1">
      <c r="F46" s="25"/>
    </row>
    <row r="47" ht="14.25" customHeight="1">
      <c r="F47" s="25"/>
    </row>
    <row r="48" ht="14.25" customHeight="1">
      <c r="F48" s="25"/>
    </row>
    <row r="49" ht="14.25" customHeight="1">
      <c r="F49" s="25"/>
    </row>
    <row r="50" ht="14.25" customHeight="1">
      <c r="F50" s="25"/>
    </row>
    <row r="51" ht="14.25" customHeight="1">
      <c r="F51" s="25"/>
    </row>
    <row r="52" ht="14.25" customHeight="1">
      <c r="F52" s="25"/>
    </row>
    <row r="53" ht="14.25" customHeight="1">
      <c r="F53" s="25"/>
    </row>
    <row r="54" ht="14.25" customHeight="1">
      <c r="F54" s="25"/>
    </row>
    <row r="55" ht="14.25" customHeight="1">
      <c r="F55" s="25"/>
    </row>
    <row r="56" ht="14.25" customHeight="1">
      <c r="F56" s="25"/>
    </row>
    <row r="57" ht="14.25" customHeight="1">
      <c r="F57" s="25"/>
    </row>
    <row r="58" ht="14.25" customHeight="1">
      <c r="F58" s="25"/>
    </row>
    <row r="59" ht="14.25" customHeight="1">
      <c r="F59" s="25"/>
    </row>
    <row r="60" ht="14.25" customHeight="1">
      <c r="F60" s="25"/>
    </row>
    <row r="61" ht="14.25" customHeight="1">
      <c r="F61" s="25"/>
    </row>
    <row r="62" ht="14.25" customHeight="1">
      <c r="F62" s="25"/>
    </row>
    <row r="63" ht="14.25" customHeight="1">
      <c r="F63" s="25"/>
    </row>
    <row r="64" ht="14.25" customHeight="1">
      <c r="F64" s="25"/>
    </row>
    <row r="65" ht="14.25" customHeight="1">
      <c r="F65" s="25"/>
    </row>
    <row r="66" ht="14.25" customHeight="1">
      <c r="F66" s="25"/>
    </row>
    <row r="67" ht="14.25" customHeight="1">
      <c r="F67" s="25"/>
    </row>
    <row r="68" ht="14.25" customHeight="1">
      <c r="F68" s="25"/>
    </row>
    <row r="69" ht="14.25" customHeight="1">
      <c r="F69" s="25"/>
    </row>
    <row r="70" ht="14.25" customHeight="1">
      <c r="F70" s="25"/>
    </row>
    <row r="71" ht="14.25" customHeight="1">
      <c r="F71" s="25"/>
    </row>
    <row r="72" ht="14.25" customHeight="1">
      <c r="F72" s="25"/>
    </row>
    <row r="73" ht="14.25" customHeight="1">
      <c r="F73" s="25"/>
    </row>
    <row r="74" ht="14.25" customHeight="1">
      <c r="F74" s="25"/>
    </row>
    <row r="75" ht="14.25" customHeight="1">
      <c r="F75" s="25"/>
    </row>
    <row r="76" ht="14.25" customHeight="1">
      <c r="F76" s="25"/>
    </row>
    <row r="77" ht="14.25" customHeight="1">
      <c r="F77" s="25"/>
    </row>
    <row r="78" ht="14.25" customHeight="1">
      <c r="F78" s="25"/>
    </row>
    <row r="79" ht="14.25" customHeight="1">
      <c r="F79" s="25"/>
    </row>
    <row r="80" ht="14.25" customHeight="1">
      <c r="F80" s="25"/>
    </row>
    <row r="81" ht="14.25" customHeight="1">
      <c r="F81" s="25"/>
    </row>
    <row r="82" ht="14.25" customHeight="1">
      <c r="F82" s="25"/>
    </row>
    <row r="83" ht="14.25" customHeight="1">
      <c r="F83" s="25"/>
    </row>
    <row r="84" ht="14.25" customHeight="1">
      <c r="F84" s="25"/>
    </row>
    <row r="85" ht="14.25" customHeight="1">
      <c r="F85" s="25"/>
    </row>
    <row r="86" ht="14.25" customHeight="1">
      <c r="F86" s="25"/>
    </row>
    <row r="87" ht="14.25" customHeight="1">
      <c r="F87" s="25"/>
    </row>
    <row r="88" ht="14.25" customHeight="1">
      <c r="F88" s="25"/>
    </row>
    <row r="89" ht="14.25" customHeight="1">
      <c r="F89" s="25"/>
    </row>
    <row r="90" ht="14.25" customHeight="1">
      <c r="F90" s="25"/>
    </row>
    <row r="91" ht="14.25" customHeight="1">
      <c r="F91" s="25"/>
    </row>
    <row r="92" ht="14.25" customHeight="1">
      <c r="F92" s="25"/>
    </row>
    <row r="93" ht="14.25" customHeight="1">
      <c r="F93" s="25"/>
    </row>
    <row r="94" ht="14.25" customHeight="1">
      <c r="F94" s="25"/>
    </row>
    <row r="95" ht="14.25" customHeight="1">
      <c r="F95" s="25"/>
    </row>
    <row r="96" ht="14.25" customHeight="1">
      <c r="F96" s="25"/>
    </row>
    <row r="97" ht="14.25" customHeight="1">
      <c r="F97" s="25"/>
    </row>
    <row r="98" ht="14.25" customHeight="1">
      <c r="F98" s="25"/>
    </row>
    <row r="99" ht="14.25" customHeight="1">
      <c r="F99" s="25"/>
    </row>
    <row r="100" ht="14.25" customHeight="1">
      <c r="F100" s="25"/>
    </row>
    <row r="101" ht="14.25" customHeight="1">
      <c r="F101" s="25"/>
    </row>
    <row r="102" ht="14.25" customHeight="1">
      <c r="F102" s="25"/>
    </row>
    <row r="103" ht="14.25" customHeight="1">
      <c r="F103" s="25"/>
    </row>
    <row r="104" ht="14.25" customHeight="1">
      <c r="F104" s="25"/>
    </row>
    <row r="105" ht="14.25" customHeight="1">
      <c r="F105" s="25"/>
    </row>
    <row r="106" ht="14.25" customHeight="1">
      <c r="F106" s="25"/>
    </row>
    <row r="107" ht="14.25" customHeight="1">
      <c r="F107" s="25"/>
    </row>
    <row r="108" ht="14.25" customHeight="1">
      <c r="F108" s="25"/>
    </row>
    <row r="109" ht="14.25" customHeight="1">
      <c r="F109" s="25"/>
    </row>
    <row r="110" ht="14.25" customHeight="1">
      <c r="F110" s="25"/>
    </row>
    <row r="111" ht="14.25" customHeight="1">
      <c r="F111" s="25"/>
    </row>
    <row r="112" ht="14.25" customHeight="1">
      <c r="F112" s="25"/>
    </row>
    <row r="113" ht="14.25" customHeight="1">
      <c r="F113" s="25"/>
    </row>
    <row r="114" ht="14.25" customHeight="1">
      <c r="F114" s="25"/>
    </row>
    <row r="115" ht="14.25" customHeight="1">
      <c r="F115" s="25"/>
    </row>
    <row r="116" ht="14.25" customHeight="1">
      <c r="F116" s="25"/>
    </row>
    <row r="117" ht="14.25" customHeight="1">
      <c r="F117" s="25"/>
    </row>
    <row r="118" ht="14.25" customHeight="1">
      <c r="F118" s="25"/>
    </row>
    <row r="119" ht="14.25" customHeight="1">
      <c r="F119" s="25"/>
    </row>
    <row r="120" ht="14.25" customHeight="1">
      <c r="F120" s="25"/>
    </row>
    <row r="121" ht="14.25" customHeight="1">
      <c r="F121" s="25"/>
    </row>
    <row r="122" ht="14.25" customHeight="1">
      <c r="F122" s="25"/>
    </row>
    <row r="123" ht="14.25" customHeight="1">
      <c r="F123" s="25"/>
    </row>
    <row r="124" ht="14.25" customHeight="1">
      <c r="F124" s="25"/>
    </row>
    <row r="125" ht="14.25" customHeight="1">
      <c r="F125" s="25"/>
    </row>
    <row r="126" ht="14.25" customHeight="1">
      <c r="F126" s="25"/>
    </row>
    <row r="127" ht="14.25" customHeight="1">
      <c r="F127" s="25"/>
    </row>
    <row r="128" ht="14.25" customHeight="1">
      <c r="F128" s="25"/>
    </row>
    <row r="129" ht="14.25" customHeight="1">
      <c r="F129" s="25"/>
    </row>
    <row r="130" ht="14.25" customHeight="1">
      <c r="F130" s="25"/>
    </row>
    <row r="131" ht="14.25" customHeight="1">
      <c r="F131" s="25"/>
    </row>
    <row r="132" ht="14.25" customHeight="1">
      <c r="F132" s="25"/>
    </row>
    <row r="133" ht="14.25" customHeight="1">
      <c r="F133" s="25"/>
    </row>
    <row r="134" ht="14.25" customHeight="1">
      <c r="F134" s="25"/>
    </row>
    <row r="135" ht="14.25" customHeight="1">
      <c r="F135" s="25"/>
    </row>
    <row r="136" ht="14.25" customHeight="1">
      <c r="F136" s="25"/>
    </row>
    <row r="137" ht="14.25" customHeight="1">
      <c r="F137" s="25"/>
    </row>
    <row r="138" ht="14.25" customHeight="1">
      <c r="F138" s="25"/>
    </row>
    <row r="139" ht="14.25" customHeight="1">
      <c r="F139" s="25"/>
    </row>
    <row r="140" ht="14.25" customHeight="1">
      <c r="F140" s="25"/>
    </row>
    <row r="141" ht="14.25" customHeight="1">
      <c r="F141" s="25"/>
    </row>
    <row r="142" ht="14.25" customHeight="1">
      <c r="F142" s="25"/>
    </row>
    <row r="143" ht="14.25" customHeight="1">
      <c r="F143" s="25"/>
    </row>
    <row r="144" ht="14.25" customHeight="1">
      <c r="F144" s="25"/>
    </row>
    <row r="145" ht="14.25" customHeight="1">
      <c r="F145" s="25"/>
    </row>
    <row r="146" ht="14.25" customHeight="1">
      <c r="F146" s="25"/>
    </row>
    <row r="147" ht="14.25" customHeight="1">
      <c r="F147" s="25"/>
    </row>
    <row r="148" ht="14.25" customHeight="1">
      <c r="F148" s="25"/>
    </row>
    <row r="149" ht="14.25" customHeight="1">
      <c r="F149" s="25"/>
    </row>
    <row r="150" ht="14.25" customHeight="1">
      <c r="F150" s="25"/>
    </row>
    <row r="151" ht="14.25" customHeight="1">
      <c r="F151" s="25"/>
    </row>
    <row r="152" ht="14.25" customHeight="1">
      <c r="F152" s="25"/>
    </row>
    <row r="153" ht="14.25" customHeight="1">
      <c r="F153" s="25"/>
    </row>
    <row r="154" ht="14.25" customHeight="1">
      <c r="F154" s="25"/>
    </row>
    <row r="155" ht="14.25" customHeight="1">
      <c r="F155" s="25"/>
    </row>
    <row r="156" ht="14.25" customHeight="1">
      <c r="F156" s="25"/>
    </row>
    <row r="157" ht="14.25" customHeight="1">
      <c r="F157" s="25"/>
    </row>
    <row r="158" ht="14.25" customHeight="1">
      <c r="F158" s="25"/>
    </row>
    <row r="159" ht="14.25" customHeight="1">
      <c r="F159" s="25"/>
    </row>
    <row r="160" ht="14.25" customHeight="1">
      <c r="F160" s="25"/>
    </row>
    <row r="161" ht="14.25" customHeight="1">
      <c r="F161" s="25"/>
    </row>
    <row r="162" ht="14.25" customHeight="1">
      <c r="F162" s="25"/>
    </row>
    <row r="163" ht="14.25" customHeight="1">
      <c r="F163" s="25"/>
    </row>
    <row r="164" ht="14.25" customHeight="1">
      <c r="F164" s="25"/>
    </row>
    <row r="165" ht="14.25" customHeight="1">
      <c r="F165" s="25"/>
    </row>
    <row r="166" ht="14.25" customHeight="1">
      <c r="F166" s="25"/>
    </row>
    <row r="167" ht="14.25" customHeight="1">
      <c r="F167" s="25"/>
    </row>
    <row r="168" ht="14.25" customHeight="1">
      <c r="F168" s="25"/>
    </row>
    <row r="169" ht="14.25" customHeight="1">
      <c r="F169" s="25"/>
    </row>
    <row r="170" ht="14.25" customHeight="1">
      <c r="F170" s="25"/>
    </row>
    <row r="171" ht="14.25" customHeight="1">
      <c r="F171" s="25"/>
    </row>
    <row r="172" ht="14.25" customHeight="1">
      <c r="F172" s="25"/>
    </row>
    <row r="173" ht="14.25" customHeight="1">
      <c r="F173" s="25"/>
    </row>
    <row r="174" ht="14.25" customHeight="1">
      <c r="F174" s="25"/>
    </row>
    <row r="175" ht="14.25" customHeight="1">
      <c r="F175" s="25"/>
    </row>
    <row r="176" ht="14.25" customHeight="1">
      <c r="F176" s="25"/>
    </row>
    <row r="177" ht="14.25" customHeight="1">
      <c r="F177" s="25"/>
    </row>
    <row r="178" ht="14.25" customHeight="1">
      <c r="F178" s="25"/>
    </row>
    <row r="179" ht="14.25" customHeight="1">
      <c r="F179" s="25"/>
    </row>
    <row r="180" ht="14.25" customHeight="1">
      <c r="F180" s="25"/>
    </row>
    <row r="181" ht="14.25" customHeight="1">
      <c r="F181" s="25"/>
    </row>
    <row r="182" ht="14.25" customHeight="1">
      <c r="F182" s="25"/>
    </row>
    <row r="183" ht="14.25" customHeight="1">
      <c r="F183" s="25"/>
    </row>
    <row r="184" ht="14.25" customHeight="1">
      <c r="F184" s="25"/>
    </row>
    <row r="185" ht="14.25" customHeight="1">
      <c r="F185" s="25"/>
    </row>
    <row r="186" ht="14.25" customHeight="1">
      <c r="F186" s="25"/>
    </row>
    <row r="187" ht="14.25" customHeight="1">
      <c r="F187" s="25"/>
    </row>
    <row r="188" ht="14.25" customHeight="1">
      <c r="F188" s="25"/>
    </row>
    <row r="189" ht="14.25" customHeight="1">
      <c r="F189" s="25"/>
    </row>
    <row r="190" ht="14.25" customHeight="1">
      <c r="F190" s="25"/>
    </row>
    <row r="191" ht="14.25" customHeight="1">
      <c r="F191" s="25"/>
    </row>
    <row r="192" ht="14.25" customHeight="1">
      <c r="F192" s="25"/>
    </row>
    <row r="193" ht="14.25" customHeight="1">
      <c r="F193" s="25"/>
    </row>
    <row r="194" ht="14.25" customHeight="1">
      <c r="F194" s="25"/>
    </row>
    <row r="195" ht="14.25" customHeight="1">
      <c r="F195" s="25"/>
    </row>
    <row r="196" ht="14.25" customHeight="1">
      <c r="F196" s="25"/>
    </row>
    <row r="197" ht="14.25" customHeight="1">
      <c r="F197" s="25"/>
    </row>
    <row r="198" ht="14.25" customHeight="1">
      <c r="F198" s="25"/>
    </row>
    <row r="199" ht="14.25" customHeight="1">
      <c r="F199" s="25"/>
    </row>
    <row r="200" ht="14.25" customHeight="1">
      <c r="F200" s="25"/>
    </row>
    <row r="201" ht="14.25" customHeight="1">
      <c r="F201" s="25"/>
    </row>
    <row r="202" ht="14.25" customHeight="1">
      <c r="F202" s="25"/>
    </row>
    <row r="203" ht="14.25" customHeight="1">
      <c r="F203" s="25"/>
    </row>
    <row r="204" ht="14.25" customHeight="1">
      <c r="F204" s="25"/>
    </row>
    <row r="205" ht="14.25" customHeight="1">
      <c r="F205" s="25"/>
    </row>
    <row r="206" ht="14.25" customHeight="1">
      <c r="F206" s="25"/>
    </row>
    <row r="207" ht="14.25" customHeight="1">
      <c r="F207" s="25"/>
    </row>
    <row r="208" ht="14.25" customHeight="1">
      <c r="F208" s="25"/>
    </row>
    <row r="209" ht="14.25" customHeight="1">
      <c r="F209" s="25"/>
    </row>
    <row r="210" ht="14.25" customHeight="1">
      <c r="F210" s="25"/>
    </row>
    <row r="211" ht="14.25" customHeight="1">
      <c r="F211" s="25"/>
    </row>
    <row r="212" ht="14.25" customHeight="1">
      <c r="F212" s="25"/>
    </row>
    <row r="213" ht="14.25" customHeight="1">
      <c r="F213" s="25"/>
    </row>
    <row r="214" ht="14.25" customHeight="1">
      <c r="F214" s="25"/>
    </row>
    <row r="215" ht="14.25" customHeight="1">
      <c r="F215" s="25"/>
    </row>
    <row r="216" ht="14.25" customHeight="1">
      <c r="F216" s="25"/>
    </row>
    <row r="217" ht="14.25" customHeight="1">
      <c r="F217" s="25"/>
    </row>
    <row r="218" ht="14.25" customHeight="1">
      <c r="F218" s="25"/>
    </row>
    <row r="219" ht="14.25" customHeight="1">
      <c r="F219" s="25"/>
    </row>
    <row r="220" ht="14.25" customHeight="1">
      <c r="F220" s="25"/>
    </row>
    <row r="221" ht="14.25" customHeight="1">
      <c r="F221" s="25"/>
    </row>
    <row r="222" ht="14.25" customHeight="1">
      <c r="F222" s="25"/>
    </row>
    <row r="223" ht="14.25" customHeight="1">
      <c r="F223" s="25"/>
    </row>
    <row r="224" ht="14.25" customHeight="1">
      <c r="F224" s="25"/>
    </row>
    <row r="225" ht="14.25" customHeight="1">
      <c r="F225" s="25"/>
    </row>
    <row r="226" ht="14.25" customHeight="1">
      <c r="F226" s="25"/>
    </row>
    <row r="227" ht="14.25" customHeight="1">
      <c r="F227" s="25"/>
    </row>
    <row r="228" ht="14.25" customHeight="1">
      <c r="F228" s="25"/>
    </row>
    <row r="229" ht="14.25" customHeight="1">
      <c r="F229" s="25"/>
    </row>
    <row r="230" ht="14.25" customHeight="1">
      <c r="F230" s="25"/>
    </row>
    <row r="231" ht="14.25" customHeight="1">
      <c r="F231" s="25"/>
    </row>
    <row r="232" ht="14.25" customHeight="1">
      <c r="F232" s="25"/>
    </row>
    <row r="233" ht="14.25" customHeight="1">
      <c r="F233" s="25"/>
    </row>
    <row r="234" ht="14.25" customHeight="1">
      <c r="F234" s="25"/>
    </row>
    <row r="235" ht="14.25" customHeight="1">
      <c r="F235" s="25"/>
    </row>
    <row r="236" ht="14.25" customHeight="1">
      <c r="F236" s="25"/>
    </row>
    <row r="237" ht="14.25" customHeight="1">
      <c r="F237" s="25"/>
    </row>
    <row r="238" ht="14.25" customHeight="1">
      <c r="F238" s="25"/>
    </row>
    <row r="239" ht="14.25" customHeight="1">
      <c r="F239" s="25"/>
    </row>
    <row r="240" ht="14.25" customHeight="1">
      <c r="F240" s="25"/>
    </row>
    <row r="241" ht="14.25" customHeight="1">
      <c r="F241" s="25"/>
    </row>
    <row r="242" ht="14.25" customHeight="1">
      <c r="F242" s="25"/>
    </row>
    <row r="243" ht="14.25" customHeight="1">
      <c r="F243" s="25"/>
    </row>
    <row r="244" ht="14.25" customHeight="1">
      <c r="F244" s="25"/>
    </row>
    <row r="245" ht="14.25" customHeight="1">
      <c r="F245" s="25"/>
    </row>
    <row r="246" ht="14.25" customHeight="1">
      <c r="F246" s="25"/>
    </row>
    <row r="247" ht="14.25" customHeight="1">
      <c r="F247" s="25"/>
    </row>
    <row r="248" ht="14.25" customHeight="1">
      <c r="F248" s="25"/>
    </row>
    <row r="249" ht="14.25" customHeight="1">
      <c r="F249" s="25"/>
    </row>
    <row r="250" ht="14.25" customHeight="1">
      <c r="F250" s="25"/>
    </row>
    <row r="251" ht="14.25" customHeight="1">
      <c r="F251" s="25"/>
    </row>
    <row r="252" ht="14.25" customHeight="1">
      <c r="F252" s="25"/>
    </row>
    <row r="253" ht="14.25" customHeight="1">
      <c r="F253" s="25"/>
    </row>
    <row r="254" ht="14.25" customHeight="1">
      <c r="F254" s="25"/>
    </row>
    <row r="255" ht="14.25" customHeight="1">
      <c r="F255" s="25"/>
    </row>
    <row r="256" ht="14.25" customHeight="1">
      <c r="F256" s="25"/>
    </row>
    <row r="257" ht="14.25" customHeight="1">
      <c r="F257" s="25"/>
    </row>
    <row r="258" ht="14.25" customHeight="1">
      <c r="F258" s="25"/>
    </row>
    <row r="259" ht="14.25" customHeight="1">
      <c r="F259" s="25"/>
    </row>
    <row r="260" ht="14.25" customHeight="1">
      <c r="F260" s="25"/>
    </row>
    <row r="261" ht="14.25" customHeight="1">
      <c r="F261" s="25"/>
    </row>
    <row r="262" ht="14.25" customHeight="1">
      <c r="F262" s="25"/>
    </row>
    <row r="263" ht="14.25" customHeight="1">
      <c r="F263" s="25"/>
    </row>
    <row r="264" ht="14.25" customHeight="1">
      <c r="F264" s="25"/>
    </row>
    <row r="265" ht="14.25" customHeight="1">
      <c r="F265" s="25"/>
    </row>
    <row r="266" ht="14.25" customHeight="1">
      <c r="F266" s="25"/>
    </row>
    <row r="267" ht="14.25" customHeight="1">
      <c r="F267" s="25"/>
    </row>
    <row r="268" ht="14.25" customHeight="1">
      <c r="F268" s="25"/>
    </row>
    <row r="269" ht="14.25" customHeight="1">
      <c r="F269" s="25"/>
    </row>
    <row r="270" ht="14.25" customHeight="1">
      <c r="F270" s="25"/>
    </row>
    <row r="271" ht="14.25" customHeight="1">
      <c r="F271" s="25"/>
    </row>
    <row r="272" ht="14.25" customHeight="1">
      <c r="F272" s="25"/>
    </row>
    <row r="273" ht="14.25" customHeight="1">
      <c r="F273" s="25"/>
    </row>
    <row r="274" ht="14.25" customHeight="1">
      <c r="F274" s="25"/>
    </row>
    <row r="275" ht="14.25" customHeight="1">
      <c r="F275" s="25"/>
    </row>
    <row r="276" ht="14.25" customHeight="1">
      <c r="F276" s="25"/>
    </row>
    <row r="277" ht="14.25" customHeight="1">
      <c r="F277" s="25"/>
    </row>
    <row r="278" ht="14.25" customHeight="1">
      <c r="F278" s="25"/>
    </row>
    <row r="279" ht="14.25" customHeight="1">
      <c r="F279" s="25"/>
    </row>
    <row r="280" ht="14.25" customHeight="1">
      <c r="F280" s="25"/>
    </row>
    <row r="281" ht="14.25" customHeight="1">
      <c r="F281" s="25"/>
    </row>
    <row r="282" ht="14.25" customHeight="1">
      <c r="F282" s="25"/>
    </row>
    <row r="283" ht="14.25" customHeight="1">
      <c r="F283" s="25"/>
    </row>
    <row r="284" ht="14.25" customHeight="1">
      <c r="F284" s="25"/>
    </row>
    <row r="285" ht="14.25" customHeight="1">
      <c r="F285" s="25"/>
    </row>
    <row r="286" ht="14.25" customHeight="1">
      <c r="F286" s="25"/>
    </row>
    <row r="287" ht="14.25" customHeight="1">
      <c r="F287" s="25"/>
    </row>
    <row r="288" ht="14.25" customHeight="1">
      <c r="F288" s="25"/>
    </row>
    <row r="289" ht="14.25" customHeight="1">
      <c r="F289" s="25"/>
    </row>
    <row r="290" ht="14.25" customHeight="1">
      <c r="F290" s="25"/>
    </row>
    <row r="291" ht="14.25" customHeight="1">
      <c r="F291" s="25"/>
    </row>
    <row r="292" ht="14.25" customHeight="1">
      <c r="F292" s="25"/>
    </row>
    <row r="293" ht="14.25" customHeight="1">
      <c r="F293" s="25"/>
    </row>
    <row r="294" ht="14.25" customHeight="1">
      <c r="F294" s="25"/>
    </row>
    <row r="295" ht="14.25" customHeight="1">
      <c r="F295" s="25"/>
    </row>
    <row r="296" ht="14.25" customHeight="1">
      <c r="F296" s="25"/>
    </row>
    <row r="297" ht="14.25" customHeight="1">
      <c r="F297" s="25"/>
    </row>
    <row r="298" ht="14.25" customHeight="1">
      <c r="F298" s="25"/>
    </row>
    <row r="299" ht="14.25" customHeight="1">
      <c r="F299" s="25"/>
    </row>
    <row r="300" ht="14.25" customHeight="1">
      <c r="F300" s="25"/>
    </row>
    <row r="301" ht="14.25" customHeight="1">
      <c r="F301" s="25"/>
    </row>
    <row r="302" ht="14.25" customHeight="1">
      <c r="F302" s="25"/>
    </row>
    <row r="303" ht="14.25" customHeight="1">
      <c r="F303" s="25"/>
    </row>
    <row r="304" ht="14.25" customHeight="1">
      <c r="F304" s="25"/>
    </row>
    <row r="305" ht="14.25" customHeight="1">
      <c r="F305" s="25"/>
    </row>
    <row r="306" ht="14.25" customHeight="1">
      <c r="F306" s="25"/>
    </row>
    <row r="307" ht="14.25" customHeight="1">
      <c r="F307" s="25"/>
    </row>
    <row r="308" ht="14.25" customHeight="1">
      <c r="F308" s="25"/>
    </row>
    <row r="309" ht="14.25" customHeight="1">
      <c r="F309" s="25"/>
    </row>
    <row r="310" ht="14.25" customHeight="1">
      <c r="F310" s="25"/>
    </row>
    <row r="311" ht="14.25" customHeight="1">
      <c r="F311" s="25"/>
    </row>
    <row r="312" ht="14.25" customHeight="1">
      <c r="F312" s="25"/>
    </row>
    <row r="313" ht="14.25" customHeight="1">
      <c r="F313" s="25"/>
    </row>
    <row r="314" ht="14.25" customHeight="1">
      <c r="F314" s="25"/>
    </row>
    <row r="315" ht="14.25" customHeight="1">
      <c r="F315" s="25"/>
    </row>
    <row r="316" ht="14.25" customHeight="1">
      <c r="F316" s="25"/>
    </row>
    <row r="317" ht="14.25" customHeight="1">
      <c r="F317" s="25"/>
    </row>
    <row r="318" ht="14.25" customHeight="1">
      <c r="F318" s="25"/>
    </row>
    <row r="319" ht="14.25" customHeight="1">
      <c r="F319" s="25"/>
    </row>
    <row r="320" ht="14.25" customHeight="1">
      <c r="F320" s="25"/>
    </row>
    <row r="321" ht="14.25" customHeight="1">
      <c r="F321" s="25"/>
    </row>
    <row r="322" ht="14.25" customHeight="1">
      <c r="F322" s="25"/>
    </row>
    <row r="323" ht="14.25" customHeight="1">
      <c r="F323" s="25"/>
    </row>
    <row r="324" ht="14.25" customHeight="1">
      <c r="F324" s="25"/>
    </row>
    <row r="325" ht="14.25" customHeight="1">
      <c r="F325" s="25"/>
    </row>
    <row r="326" ht="14.25" customHeight="1">
      <c r="F326" s="25"/>
    </row>
    <row r="327" ht="14.25" customHeight="1">
      <c r="F327" s="25"/>
    </row>
    <row r="328" ht="14.25" customHeight="1">
      <c r="F328" s="25"/>
    </row>
    <row r="329" ht="14.25" customHeight="1">
      <c r="F329" s="25"/>
    </row>
    <row r="330" ht="14.25" customHeight="1">
      <c r="F330" s="25"/>
    </row>
    <row r="331" ht="14.25" customHeight="1">
      <c r="F331" s="25"/>
    </row>
    <row r="332" ht="14.25" customHeight="1">
      <c r="F332" s="25"/>
    </row>
    <row r="333" ht="14.25" customHeight="1">
      <c r="F333" s="25"/>
    </row>
    <row r="334" ht="14.25" customHeight="1">
      <c r="F334" s="25"/>
    </row>
    <row r="335" ht="14.25" customHeight="1">
      <c r="F335" s="25"/>
    </row>
    <row r="336" ht="14.25" customHeight="1">
      <c r="F336" s="25"/>
    </row>
    <row r="337" ht="14.25" customHeight="1">
      <c r="F337" s="25"/>
    </row>
    <row r="338" ht="14.25" customHeight="1">
      <c r="F338" s="25"/>
    </row>
    <row r="339" ht="14.25" customHeight="1">
      <c r="F339" s="25"/>
    </row>
    <row r="340" ht="14.25" customHeight="1">
      <c r="F340" s="25"/>
    </row>
    <row r="341" ht="14.25" customHeight="1">
      <c r="F341" s="25"/>
    </row>
    <row r="342" ht="14.25" customHeight="1">
      <c r="F342" s="25"/>
    </row>
    <row r="343" ht="14.25" customHeight="1">
      <c r="F343" s="25"/>
    </row>
    <row r="344" ht="14.25" customHeight="1">
      <c r="F344" s="25"/>
    </row>
    <row r="345" ht="14.25" customHeight="1">
      <c r="F345" s="25"/>
    </row>
    <row r="346" ht="14.25" customHeight="1">
      <c r="F346" s="25"/>
    </row>
    <row r="347" ht="14.25" customHeight="1">
      <c r="F347" s="25"/>
    </row>
    <row r="348" ht="14.25" customHeight="1">
      <c r="F348" s="25"/>
    </row>
    <row r="349" ht="14.25" customHeight="1">
      <c r="F349" s="25"/>
    </row>
    <row r="350" ht="14.25" customHeight="1">
      <c r="F350" s="25"/>
    </row>
    <row r="351" ht="14.25" customHeight="1">
      <c r="F351" s="25"/>
    </row>
    <row r="352" ht="14.25" customHeight="1">
      <c r="F352" s="25"/>
    </row>
    <row r="353" ht="14.25" customHeight="1">
      <c r="F353" s="25"/>
    </row>
    <row r="354" ht="14.25" customHeight="1">
      <c r="F354" s="25"/>
    </row>
    <row r="355" ht="14.25" customHeight="1">
      <c r="F355" s="25"/>
    </row>
    <row r="356" ht="14.25" customHeight="1">
      <c r="F356" s="25"/>
    </row>
    <row r="357" ht="14.25" customHeight="1">
      <c r="F357" s="25"/>
    </row>
    <row r="358" ht="14.25" customHeight="1">
      <c r="F358" s="25"/>
    </row>
    <row r="359" ht="14.25" customHeight="1">
      <c r="F359" s="25"/>
    </row>
    <row r="360" ht="14.25" customHeight="1">
      <c r="F360" s="25"/>
    </row>
    <row r="361" ht="14.25" customHeight="1">
      <c r="F361" s="25"/>
    </row>
    <row r="362" ht="14.25" customHeight="1">
      <c r="F362" s="25"/>
    </row>
    <row r="363" ht="14.25" customHeight="1">
      <c r="F363" s="25"/>
    </row>
    <row r="364" ht="14.25" customHeight="1">
      <c r="F364" s="25"/>
    </row>
    <row r="365" ht="14.25" customHeight="1">
      <c r="F365" s="25"/>
    </row>
    <row r="366" ht="14.25" customHeight="1">
      <c r="F366" s="25"/>
    </row>
    <row r="367" ht="14.25" customHeight="1">
      <c r="F367" s="25"/>
    </row>
    <row r="368" ht="14.25" customHeight="1">
      <c r="F368" s="25"/>
    </row>
    <row r="369" ht="14.25" customHeight="1">
      <c r="F369" s="25"/>
    </row>
    <row r="370" ht="14.25" customHeight="1">
      <c r="F370" s="25"/>
    </row>
    <row r="371" ht="14.25" customHeight="1">
      <c r="F371" s="25"/>
    </row>
    <row r="372" ht="14.25" customHeight="1">
      <c r="F372" s="25"/>
    </row>
    <row r="373" ht="14.25" customHeight="1">
      <c r="F373" s="25"/>
    </row>
    <row r="374" ht="14.25" customHeight="1">
      <c r="F374" s="25"/>
    </row>
    <row r="375" ht="14.25" customHeight="1">
      <c r="F375" s="25"/>
    </row>
    <row r="376" ht="14.25" customHeight="1">
      <c r="F376" s="25"/>
    </row>
    <row r="377" ht="14.25" customHeight="1">
      <c r="F377" s="25"/>
    </row>
    <row r="378" ht="14.25" customHeight="1">
      <c r="F378" s="25"/>
    </row>
    <row r="379" ht="14.25" customHeight="1">
      <c r="F379" s="25"/>
    </row>
    <row r="380" ht="14.25" customHeight="1">
      <c r="F380" s="25"/>
    </row>
    <row r="381" ht="14.25" customHeight="1">
      <c r="F381" s="25"/>
    </row>
    <row r="382" ht="14.25" customHeight="1">
      <c r="F382" s="25"/>
    </row>
    <row r="383" ht="14.25" customHeight="1">
      <c r="F383" s="25"/>
    </row>
    <row r="384" ht="14.25" customHeight="1">
      <c r="F384" s="25"/>
    </row>
    <row r="385" ht="14.25" customHeight="1">
      <c r="F385" s="25"/>
    </row>
    <row r="386" ht="14.25" customHeight="1">
      <c r="F386" s="25"/>
    </row>
    <row r="387" ht="14.25" customHeight="1">
      <c r="F387" s="25"/>
    </row>
    <row r="388" ht="14.25" customHeight="1">
      <c r="F388" s="25"/>
    </row>
    <row r="389" ht="14.25" customHeight="1">
      <c r="F389" s="25"/>
    </row>
    <row r="390" ht="14.25" customHeight="1">
      <c r="F390" s="25"/>
    </row>
    <row r="391" ht="14.25" customHeight="1">
      <c r="F391" s="25"/>
    </row>
    <row r="392" ht="14.25" customHeight="1">
      <c r="F392" s="25"/>
    </row>
    <row r="393" ht="14.25" customHeight="1">
      <c r="F393" s="25"/>
    </row>
    <row r="394" ht="14.25" customHeight="1">
      <c r="F394" s="25"/>
    </row>
    <row r="395" ht="14.25" customHeight="1">
      <c r="F395" s="25"/>
    </row>
    <row r="396" ht="14.25" customHeight="1">
      <c r="F396" s="25"/>
    </row>
    <row r="397" ht="14.25" customHeight="1">
      <c r="F397" s="25"/>
    </row>
    <row r="398" ht="14.25" customHeight="1">
      <c r="F398" s="25"/>
    </row>
    <row r="399" ht="14.25" customHeight="1">
      <c r="F399" s="25"/>
    </row>
    <row r="400" ht="14.25" customHeight="1">
      <c r="F400" s="25"/>
    </row>
    <row r="401" ht="14.25" customHeight="1">
      <c r="F401" s="25"/>
    </row>
    <row r="402" ht="14.25" customHeight="1">
      <c r="F402" s="25"/>
    </row>
    <row r="403" ht="14.25" customHeight="1">
      <c r="F403" s="25"/>
    </row>
    <row r="404" ht="14.25" customHeight="1">
      <c r="F404" s="25"/>
    </row>
    <row r="405" ht="14.25" customHeight="1">
      <c r="F405" s="25"/>
    </row>
    <row r="406" ht="14.25" customHeight="1">
      <c r="F406" s="25"/>
    </row>
    <row r="407" ht="14.25" customHeight="1">
      <c r="F407" s="25"/>
    </row>
    <row r="408" ht="14.25" customHeight="1">
      <c r="F408" s="25"/>
    </row>
    <row r="409" ht="14.25" customHeight="1">
      <c r="F409" s="25"/>
    </row>
    <row r="410" ht="14.25" customHeight="1">
      <c r="F410" s="25"/>
    </row>
    <row r="411" ht="14.25" customHeight="1">
      <c r="F411" s="25"/>
    </row>
    <row r="412" ht="14.25" customHeight="1">
      <c r="F412" s="25"/>
    </row>
    <row r="413" ht="14.25" customHeight="1">
      <c r="F413" s="25"/>
    </row>
    <row r="414" ht="14.25" customHeight="1">
      <c r="F414" s="25"/>
    </row>
    <row r="415" ht="14.25" customHeight="1">
      <c r="F415" s="25"/>
    </row>
    <row r="416" ht="14.25" customHeight="1">
      <c r="F416" s="25"/>
    </row>
    <row r="417" ht="14.25" customHeight="1">
      <c r="F417" s="25"/>
    </row>
    <row r="418" ht="14.25" customHeight="1">
      <c r="F418" s="25"/>
    </row>
    <row r="419" ht="14.25" customHeight="1">
      <c r="F419" s="25"/>
    </row>
    <row r="420" ht="14.25" customHeight="1">
      <c r="F420" s="25"/>
    </row>
    <row r="421" ht="14.25" customHeight="1">
      <c r="F421" s="25"/>
    </row>
    <row r="422" ht="14.25" customHeight="1">
      <c r="F422" s="25"/>
    </row>
    <row r="423" ht="14.25" customHeight="1">
      <c r="F423" s="25"/>
    </row>
    <row r="424" ht="14.25" customHeight="1">
      <c r="F424" s="25"/>
    </row>
    <row r="425" ht="14.25" customHeight="1">
      <c r="F425" s="25"/>
    </row>
    <row r="426" ht="14.25" customHeight="1">
      <c r="F426" s="25"/>
    </row>
    <row r="427" ht="14.25" customHeight="1">
      <c r="F427" s="25"/>
    </row>
    <row r="428" ht="14.25" customHeight="1">
      <c r="F428" s="25"/>
    </row>
    <row r="429" ht="14.25" customHeight="1">
      <c r="F429" s="25"/>
    </row>
    <row r="430" ht="14.25" customHeight="1">
      <c r="F430" s="25"/>
    </row>
    <row r="431" ht="14.25" customHeight="1">
      <c r="F431" s="25"/>
    </row>
    <row r="432" ht="14.25" customHeight="1">
      <c r="F432" s="25"/>
    </row>
    <row r="433" ht="14.25" customHeight="1">
      <c r="F433" s="25"/>
    </row>
    <row r="434" ht="14.25" customHeight="1">
      <c r="F434" s="25"/>
    </row>
    <row r="435" ht="14.25" customHeight="1">
      <c r="F435" s="25"/>
    </row>
    <row r="436" ht="14.25" customHeight="1">
      <c r="F436" s="25"/>
    </row>
    <row r="437" ht="14.25" customHeight="1">
      <c r="F437" s="25"/>
    </row>
    <row r="438" ht="14.25" customHeight="1">
      <c r="F438" s="25"/>
    </row>
    <row r="439" ht="14.25" customHeight="1">
      <c r="F439" s="25"/>
    </row>
    <row r="440" ht="14.25" customHeight="1">
      <c r="F440" s="25"/>
    </row>
    <row r="441" ht="14.25" customHeight="1">
      <c r="F441" s="25"/>
    </row>
    <row r="442" ht="14.25" customHeight="1">
      <c r="F442" s="25"/>
    </row>
    <row r="443" ht="14.25" customHeight="1">
      <c r="F443" s="25"/>
    </row>
    <row r="444" ht="14.25" customHeight="1">
      <c r="F444" s="25"/>
    </row>
    <row r="445" ht="14.25" customHeight="1">
      <c r="F445" s="25"/>
    </row>
    <row r="446" ht="14.25" customHeight="1">
      <c r="F446" s="25"/>
    </row>
    <row r="447" ht="14.25" customHeight="1">
      <c r="F447" s="25"/>
    </row>
    <row r="448" ht="14.25" customHeight="1">
      <c r="F448" s="25"/>
    </row>
    <row r="449" ht="14.25" customHeight="1">
      <c r="F449" s="25"/>
    </row>
    <row r="450" ht="14.25" customHeight="1">
      <c r="F450" s="25"/>
    </row>
    <row r="451" ht="14.25" customHeight="1">
      <c r="F451" s="25"/>
    </row>
    <row r="452" ht="14.25" customHeight="1">
      <c r="F452" s="25"/>
    </row>
    <row r="453" ht="14.25" customHeight="1">
      <c r="F453" s="25"/>
    </row>
    <row r="454" ht="14.25" customHeight="1">
      <c r="F454" s="25"/>
    </row>
    <row r="455" ht="14.25" customHeight="1">
      <c r="F455" s="25"/>
    </row>
    <row r="456" ht="14.25" customHeight="1">
      <c r="F456" s="25"/>
    </row>
    <row r="457" ht="14.25" customHeight="1">
      <c r="F457" s="25"/>
    </row>
    <row r="458" ht="14.25" customHeight="1">
      <c r="F458" s="25"/>
    </row>
    <row r="459" ht="14.25" customHeight="1">
      <c r="F459" s="25"/>
    </row>
    <row r="460" ht="14.25" customHeight="1">
      <c r="F460" s="25"/>
    </row>
    <row r="461" ht="14.25" customHeight="1">
      <c r="F461" s="25"/>
    </row>
    <row r="462" ht="14.25" customHeight="1">
      <c r="F462" s="25"/>
    </row>
    <row r="463" ht="14.25" customHeight="1">
      <c r="F463" s="25"/>
    </row>
    <row r="464" ht="14.25" customHeight="1">
      <c r="F464" s="25"/>
    </row>
    <row r="465" ht="14.25" customHeight="1">
      <c r="F465" s="25"/>
    </row>
    <row r="466" ht="14.25" customHeight="1">
      <c r="F466" s="25"/>
    </row>
    <row r="467" ht="14.25" customHeight="1">
      <c r="F467" s="25"/>
    </row>
    <row r="468" ht="14.25" customHeight="1">
      <c r="F468" s="25"/>
    </row>
    <row r="469" ht="14.25" customHeight="1">
      <c r="F469" s="25"/>
    </row>
    <row r="470" ht="14.25" customHeight="1">
      <c r="F470" s="25"/>
    </row>
    <row r="471" ht="14.25" customHeight="1">
      <c r="F471" s="25"/>
    </row>
    <row r="472" ht="14.25" customHeight="1">
      <c r="F472" s="25"/>
    </row>
    <row r="473" ht="14.25" customHeight="1">
      <c r="F473" s="25"/>
    </row>
    <row r="474" ht="14.25" customHeight="1">
      <c r="F474" s="25"/>
    </row>
    <row r="475" ht="14.25" customHeight="1">
      <c r="F475" s="25"/>
    </row>
    <row r="476" ht="14.25" customHeight="1">
      <c r="F476" s="25"/>
    </row>
    <row r="477" ht="14.25" customHeight="1">
      <c r="F477" s="25"/>
    </row>
    <row r="478" ht="14.25" customHeight="1">
      <c r="F478" s="25"/>
    </row>
    <row r="479" ht="14.25" customHeight="1">
      <c r="F479" s="25"/>
    </row>
    <row r="480" ht="14.25" customHeight="1">
      <c r="F480" s="25"/>
    </row>
    <row r="481" ht="14.25" customHeight="1">
      <c r="F481" s="25"/>
    </row>
    <row r="482" ht="14.25" customHeight="1">
      <c r="F482" s="25"/>
    </row>
    <row r="483" ht="14.25" customHeight="1">
      <c r="F483" s="25"/>
    </row>
    <row r="484" ht="14.25" customHeight="1">
      <c r="F484" s="25"/>
    </row>
    <row r="485" ht="14.25" customHeight="1">
      <c r="F485" s="25"/>
    </row>
    <row r="486" ht="14.25" customHeight="1">
      <c r="F486" s="25"/>
    </row>
    <row r="487" ht="14.25" customHeight="1">
      <c r="F487" s="25"/>
    </row>
    <row r="488" ht="14.25" customHeight="1">
      <c r="F488" s="25"/>
    </row>
    <row r="489" ht="14.25" customHeight="1">
      <c r="F489" s="25"/>
    </row>
    <row r="490" ht="14.25" customHeight="1">
      <c r="F490" s="25"/>
    </row>
    <row r="491" ht="14.25" customHeight="1">
      <c r="F491" s="25"/>
    </row>
    <row r="492" ht="14.25" customHeight="1">
      <c r="F492" s="25"/>
    </row>
    <row r="493" ht="14.25" customHeight="1">
      <c r="F493" s="25"/>
    </row>
    <row r="494" ht="14.25" customHeight="1">
      <c r="F494" s="25"/>
    </row>
    <row r="495" ht="14.25" customHeight="1">
      <c r="F495" s="25"/>
    </row>
    <row r="496" ht="14.25" customHeight="1">
      <c r="F496" s="25"/>
    </row>
    <row r="497" ht="14.25" customHeight="1">
      <c r="F497" s="25"/>
    </row>
    <row r="498" ht="14.25" customHeight="1">
      <c r="F498" s="25"/>
    </row>
    <row r="499" ht="14.25" customHeight="1">
      <c r="F499" s="25"/>
    </row>
    <row r="500" ht="14.25" customHeight="1">
      <c r="F500" s="25"/>
    </row>
    <row r="501" ht="14.25" customHeight="1">
      <c r="F501" s="25"/>
    </row>
    <row r="502" ht="14.25" customHeight="1">
      <c r="F502" s="25"/>
    </row>
    <row r="503" ht="14.25" customHeight="1">
      <c r="F503" s="25"/>
    </row>
    <row r="504" ht="14.25" customHeight="1">
      <c r="F504" s="25"/>
    </row>
    <row r="505" ht="14.25" customHeight="1">
      <c r="F505" s="25"/>
    </row>
    <row r="506" ht="14.25" customHeight="1">
      <c r="F506" s="25"/>
    </row>
    <row r="507" ht="14.25" customHeight="1">
      <c r="F507" s="25"/>
    </row>
    <row r="508" ht="14.25" customHeight="1">
      <c r="F508" s="25"/>
    </row>
    <row r="509" ht="14.25" customHeight="1">
      <c r="F509" s="25"/>
    </row>
    <row r="510" ht="14.25" customHeight="1">
      <c r="F510" s="25"/>
    </row>
    <row r="511" ht="14.25" customHeight="1">
      <c r="F511" s="25"/>
    </row>
    <row r="512" ht="14.25" customHeight="1">
      <c r="F512" s="25"/>
    </row>
    <row r="513" ht="14.25" customHeight="1">
      <c r="F513" s="25"/>
    </row>
    <row r="514" ht="14.25" customHeight="1">
      <c r="F514" s="25"/>
    </row>
    <row r="515" ht="14.25" customHeight="1">
      <c r="F515" s="25"/>
    </row>
    <row r="516" ht="14.25" customHeight="1">
      <c r="F516" s="25"/>
    </row>
    <row r="517" ht="14.25" customHeight="1">
      <c r="F517" s="25"/>
    </row>
    <row r="518" ht="14.25" customHeight="1">
      <c r="F518" s="25"/>
    </row>
    <row r="519" ht="14.25" customHeight="1">
      <c r="F519" s="25"/>
    </row>
    <row r="520" ht="14.25" customHeight="1">
      <c r="F520" s="25"/>
    </row>
    <row r="521" ht="14.25" customHeight="1">
      <c r="F521" s="25"/>
    </row>
    <row r="522" ht="14.25" customHeight="1">
      <c r="F522" s="25"/>
    </row>
    <row r="523" ht="14.25" customHeight="1">
      <c r="F523" s="25"/>
    </row>
    <row r="524" ht="14.25" customHeight="1">
      <c r="F524" s="25"/>
    </row>
    <row r="525" ht="14.25" customHeight="1">
      <c r="F525" s="25"/>
    </row>
    <row r="526" ht="14.25" customHeight="1">
      <c r="F526" s="25"/>
    </row>
    <row r="527" ht="14.25" customHeight="1">
      <c r="F527" s="25"/>
    </row>
    <row r="528" ht="14.25" customHeight="1">
      <c r="F528" s="25"/>
    </row>
    <row r="529" ht="14.25" customHeight="1">
      <c r="F529" s="25"/>
    </row>
    <row r="530" ht="14.25" customHeight="1">
      <c r="F530" s="25"/>
    </row>
    <row r="531" ht="14.25" customHeight="1">
      <c r="F531" s="25"/>
    </row>
    <row r="532" ht="14.25" customHeight="1">
      <c r="F532" s="25"/>
    </row>
    <row r="533" ht="14.25" customHeight="1">
      <c r="F533" s="25"/>
    </row>
    <row r="534" ht="14.25" customHeight="1">
      <c r="F534" s="25"/>
    </row>
    <row r="535" ht="14.25" customHeight="1">
      <c r="F535" s="25"/>
    </row>
    <row r="536" ht="14.25" customHeight="1">
      <c r="F536" s="25"/>
    </row>
    <row r="537" ht="14.25" customHeight="1">
      <c r="F537" s="25"/>
    </row>
    <row r="538" ht="14.25" customHeight="1">
      <c r="F538" s="25"/>
    </row>
    <row r="539" ht="14.25" customHeight="1">
      <c r="F539" s="25"/>
    </row>
    <row r="540" ht="14.25" customHeight="1">
      <c r="F540" s="25"/>
    </row>
    <row r="541" ht="14.25" customHeight="1">
      <c r="F541" s="25"/>
    </row>
    <row r="542" ht="14.25" customHeight="1">
      <c r="F542" s="25"/>
    </row>
    <row r="543" ht="14.25" customHeight="1">
      <c r="F543" s="25"/>
    </row>
    <row r="544" ht="14.25" customHeight="1">
      <c r="F544" s="25"/>
    </row>
    <row r="545" ht="14.25" customHeight="1">
      <c r="F545" s="25"/>
    </row>
    <row r="546" ht="14.25" customHeight="1">
      <c r="F546" s="25"/>
    </row>
    <row r="547" ht="14.25" customHeight="1">
      <c r="F547" s="25"/>
    </row>
    <row r="548" ht="14.25" customHeight="1">
      <c r="F548" s="25"/>
    </row>
    <row r="549" ht="14.25" customHeight="1">
      <c r="F549" s="25"/>
    </row>
    <row r="550" ht="14.25" customHeight="1">
      <c r="F550" s="25"/>
    </row>
    <row r="551" ht="14.25" customHeight="1">
      <c r="F551" s="25"/>
    </row>
    <row r="552" ht="14.25" customHeight="1">
      <c r="F552" s="25"/>
    </row>
    <row r="553" ht="14.25" customHeight="1">
      <c r="F553" s="25"/>
    </row>
    <row r="554" ht="14.25" customHeight="1">
      <c r="F554" s="25"/>
    </row>
    <row r="555" ht="14.25" customHeight="1">
      <c r="F555" s="25"/>
    </row>
    <row r="556" ht="14.25" customHeight="1">
      <c r="F556" s="25"/>
    </row>
    <row r="557" ht="14.25" customHeight="1">
      <c r="F557" s="25"/>
    </row>
    <row r="558" ht="14.25" customHeight="1">
      <c r="F558" s="25"/>
    </row>
    <row r="559" ht="14.25" customHeight="1">
      <c r="F559" s="25"/>
    </row>
    <row r="560" ht="14.25" customHeight="1">
      <c r="F560" s="25"/>
    </row>
    <row r="561" ht="14.25" customHeight="1">
      <c r="F561" s="25"/>
    </row>
    <row r="562" ht="14.25" customHeight="1">
      <c r="F562" s="25"/>
    </row>
    <row r="563" ht="14.25" customHeight="1">
      <c r="F563" s="25"/>
    </row>
    <row r="564" ht="14.25" customHeight="1">
      <c r="F564" s="25"/>
    </row>
    <row r="565" ht="14.25" customHeight="1">
      <c r="F565" s="25"/>
    </row>
    <row r="566" ht="14.25" customHeight="1">
      <c r="F566" s="25"/>
    </row>
    <row r="567" ht="14.25" customHeight="1">
      <c r="F567" s="25"/>
    </row>
    <row r="568" ht="14.25" customHeight="1">
      <c r="F568" s="25"/>
    </row>
    <row r="569" ht="14.25" customHeight="1">
      <c r="F569" s="25"/>
    </row>
    <row r="570" ht="14.25" customHeight="1">
      <c r="F570" s="25"/>
    </row>
    <row r="571" ht="14.25" customHeight="1">
      <c r="F571" s="25"/>
    </row>
    <row r="572" ht="14.25" customHeight="1">
      <c r="F572" s="25"/>
    </row>
    <row r="573" ht="14.25" customHeight="1">
      <c r="F573" s="25"/>
    </row>
    <row r="574" ht="14.25" customHeight="1">
      <c r="F574" s="25"/>
    </row>
    <row r="575" ht="14.25" customHeight="1">
      <c r="F575" s="25"/>
    </row>
    <row r="576" ht="14.25" customHeight="1">
      <c r="F576" s="25"/>
    </row>
    <row r="577" ht="14.25" customHeight="1">
      <c r="F577" s="25"/>
    </row>
    <row r="578" ht="14.25" customHeight="1">
      <c r="F578" s="25"/>
    </row>
    <row r="579" ht="14.25" customHeight="1">
      <c r="F579" s="25"/>
    </row>
    <row r="580" ht="14.25" customHeight="1">
      <c r="F580" s="25"/>
    </row>
    <row r="581" ht="14.25" customHeight="1">
      <c r="F581" s="25"/>
    </row>
    <row r="582" ht="14.25" customHeight="1">
      <c r="F582" s="25"/>
    </row>
    <row r="583" ht="14.25" customHeight="1">
      <c r="F583" s="25"/>
    </row>
    <row r="584" ht="14.25" customHeight="1">
      <c r="F584" s="25"/>
    </row>
    <row r="585" ht="14.25" customHeight="1">
      <c r="F585" s="25"/>
    </row>
    <row r="586" ht="14.25" customHeight="1">
      <c r="F586" s="25"/>
    </row>
    <row r="587" ht="14.25" customHeight="1">
      <c r="F587" s="25"/>
    </row>
    <row r="588" ht="14.25" customHeight="1">
      <c r="F588" s="25"/>
    </row>
    <row r="589" ht="14.25" customHeight="1">
      <c r="F589" s="25"/>
    </row>
    <row r="590" ht="14.25" customHeight="1">
      <c r="F590" s="25"/>
    </row>
    <row r="591" ht="14.25" customHeight="1">
      <c r="F591" s="25"/>
    </row>
    <row r="592" ht="14.25" customHeight="1">
      <c r="F592" s="25"/>
    </row>
    <row r="593" ht="14.25" customHeight="1">
      <c r="F593" s="25"/>
    </row>
    <row r="594" ht="14.25" customHeight="1">
      <c r="F594" s="25"/>
    </row>
    <row r="595" ht="14.25" customHeight="1">
      <c r="F595" s="25"/>
    </row>
    <row r="596" ht="14.25" customHeight="1">
      <c r="F596" s="25"/>
    </row>
    <row r="597" ht="14.25" customHeight="1">
      <c r="F597" s="25"/>
    </row>
    <row r="598" ht="14.25" customHeight="1">
      <c r="F598" s="25"/>
    </row>
    <row r="599" ht="14.25" customHeight="1">
      <c r="F599" s="25"/>
    </row>
    <row r="600" ht="14.25" customHeight="1">
      <c r="F600" s="25"/>
    </row>
    <row r="601" ht="14.25" customHeight="1">
      <c r="F601" s="25"/>
    </row>
    <row r="602" ht="14.25" customHeight="1">
      <c r="F602" s="25"/>
    </row>
    <row r="603" ht="14.25" customHeight="1">
      <c r="F603" s="25"/>
    </row>
    <row r="604" ht="14.25" customHeight="1">
      <c r="F604" s="25"/>
    </row>
    <row r="605" ht="14.25" customHeight="1">
      <c r="F605" s="25"/>
    </row>
    <row r="606" ht="14.25" customHeight="1">
      <c r="F606" s="25"/>
    </row>
    <row r="607" ht="14.25" customHeight="1">
      <c r="F607" s="25"/>
    </row>
    <row r="608" ht="14.25" customHeight="1">
      <c r="F608" s="25"/>
    </row>
    <row r="609" ht="14.25" customHeight="1">
      <c r="F609" s="25"/>
    </row>
    <row r="610" ht="14.25" customHeight="1">
      <c r="F610" s="25"/>
    </row>
    <row r="611" ht="14.25" customHeight="1">
      <c r="F611" s="25"/>
    </row>
    <row r="612" ht="14.25" customHeight="1">
      <c r="F612" s="25"/>
    </row>
    <row r="613" ht="14.25" customHeight="1">
      <c r="F613" s="25"/>
    </row>
    <row r="614" ht="14.25" customHeight="1">
      <c r="F614" s="25"/>
    </row>
    <row r="615" ht="14.25" customHeight="1">
      <c r="F615" s="25"/>
    </row>
    <row r="616" ht="14.25" customHeight="1">
      <c r="F616" s="25"/>
    </row>
    <row r="617" ht="14.25" customHeight="1">
      <c r="F617" s="25"/>
    </row>
    <row r="618" ht="14.25" customHeight="1">
      <c r="F618" s="25"/>
    </row>
    <row r="619" ht="14.25" customHeight="1">
      <c r="F619" s="25"/>
    </row>
    <row r="620" ht="14.25" customHeight="1">
      <c r="F620" s="25"/>
    </row>
    <row r="621" ht="14.25" customHeight="1">
      <c r="F621" s="25"/>
    </row>
    <row r="622" ht="14.25" customHeight="1">
      <c r="F622" s="25"/>
    </row>
    <row r="623" ht="14.25" customHeight="1">
      <c r="F623" s="25"/>
    </row>
    <row r="624" ht="14.25" customHeight="1">
      <c r="F624" s="25"/>
    </row>
    <row r="625" ht="14.25" customHeight="1">
      <c r="F625" s="25"/>
    </row>
    <row r="626" ht="14.25" customHeight="1">
      <c r="F626" s="25"/>
    </row>
    <row r="627" ht="14.25" customHeight="1">
      <c r="F627" s="25"/>
    </row>
    <row r="628" ht="14.25" customHeight="1">
      <c r="F628" s="25"/>
    </row>
    <row r="629" ht="14.25" customHeight="1">
      <c r="F629" s="25"/>
    </row>
    <row r="630" ht="14.25" customHeight="1">
      <c r="F630" s="25"/>
    </row>
    <row r="631" ht="14.25" customHeight="1">
      <c r="F631" s="25"/>
    </row>
    <row r="632" ht="14.25" customHeight="1">
      <c r="F632" s="25"/>
    </row>
    <row r="633" ht="14.25" customHeight="1">
      <c r="F633" s="25"/>
    </row>
    <row r="634" ht="14.25" customHeight="1">
      <c r="F634" s="25"/>
    </row>
    <row r="635" ht="14.25" customHeight="1">
      <c r="F635" s="25"/>
    </row>
    <row r="636" ht="14.25" customHeight="1">
      <c r="F636" s="25"/>
    </row>
    <row r="637" ht="14.25" customHeight="1">
      <c r="F637" s="25"/>
    </row>
    <row r="638" ht="14.25" customHeight="1">
      <c r="F638" s="25"/>
    </row>
    <row r="639" ht="14.25" customHeight="1">
      <c r="F639" s="25"/>
    </row>
    <row r="640" ht="14.25" customHeight="1">
      <c r="F640" s="25"/>
    </row>
    <row r="641" ht="14.25" customHeight="1">
      <c r="F641" s="25"/>
    </row>
    <row r="642" ht="14.25" customHeight="1">
      <c r="F642" s="25"/>
    </row>
    <row r="643" ht="14.25" customHeight="1">
      <c r="F643" s="25"/>
    </row>
    <row r="644" ht="14.25" customHeight="1">
      <c r="F644" s="25"/>
    </row>
    <row r="645" ht="14.25" customHeight="1">
      <c r="F645" s="25"/>
    </row>
    <row r="646" ht="14.25" customHeight="1">
      <c r="F646" s="25"/>
    </row>
    <row r="647" ht="14.25" customHeight="1">
      <c r="F647" s="25"/>
    </row>
    <row r="648" ht="14.25" customHeight="1">
      <c r="F648" s="25"/>
    </row>
    <row r="649" ht="14.25" customHeight="1">
      <c r="F649" s="25"/>
    </row>
    <row r="650" ht="14.25" customHeight="1">
      <c r="F650" s="25"/>
    </row>
    <row r="651" ht="14.25" customHeight="1">
      <c r="F651" s="25"/>
    </row>
    <row r="652" ht="14.25" customHeight="1">
      <c r="F652" s="25"/>
    </row>
    <row r="653" ht="14.25" customHeight="1">
      <c r="F653" s="25"/>
    </row>
    <row r="654" ht="14.25" customHeight="1">
      <c r="F654" s="25"/>
    </row>
    <row r="655" ht="14.25" customHeight="1">
      <c r="F655" s="25"/>
    </row>
    <row r="656" ht="14.25" customHeight="1">
      <c r="F656" s="25"/>
    </row>
    <row r="657" ht="14.25" customHeight="1">
      <c r="F657" s="25"/>
    </row>
    <row r="658" ht="14.25" customHeight="1">
      <c r="F658" s="25"/>
    </row>
    <row r="659" ht="14.25" customHeight="1">
      <c r="F659" s="25"/>
    </row>
    <row r="660" ht="14.25" customHeight="1">
      <c r="F660" s="25"/>
    </row>
    <row r="661" ht="14.25" customHeight="1">
      <c r="F661" s="25"/>
    </row>
    <row r="662" ht="14.25" customHeight="1">
      <c r="F662" s="25"/>
    </row>
    <row r="663" ht="14.25" customHeight="1">
      <c r="F663" s="25"/>
    </row>
    <row r="664" ht="14.25" customHeight="1">
      <c r="F664" s="25"/>
    </row>
    <row r="665" ht="14.25" customHeight="1">
      <c r="F665" s="25"/>
    </row>
    <row r="666" ht="14.25" customHeight="1">
      <c r="F666" s="25"/>
    </row>
    <row r="667" ht="14.25" customHeight="1">
      <c r="F667" s="25"/>
    </row>
    <row r="668" ht="14.25" customHeight="1">
      <c r="F668" s="25"/>
    </row>
    <row r="669" ht="14.25" customHeight="1">
      <c r="F669" s="25"/>
    </row>
    <row r="670" ht="14.25" customHeight="1">
      <c r="F670" s="25"/>
    </row>
    <row r="671" ht="14.25" customHeight="1">
      <c r="F671" s="25"/>
    </row>
    <row r="672" ht="14.25" customHeight="1">
      <c r="F672" s="25"/>
    </row>
    <row r="673" ht="14.25" customHeight="1">
      <c r="F673" s="25"/>
    </row>
    <row r="674" ht="14.25" customHeight="1">
      <c r="F674" s="25"/>
    </row>
    <row r="675" ht="14.25" customHeight="1">
      <c r="F675" s="25"/>
    </row>
    <row r="676" ht="14.25" customHeight="1">
      <c r="F676" s="25"/>
    </row>
    <row r="677" ht="14.25" customHeight="1">
      <c r="F677" s="25"/>
    </row>
    <row r="678" ht="14.25" customHeight="1">
      <c r="F678" s="25"/>
    </row>
    <row r="679" ht="14.25" customHeight="1">
      <c r="F679" s="25"/>
    </row>
    <row r="680" ht="14.25" customHeight="1">
      <c r="F680" s="25"/>
    </row>
    <row r="681" ht="14.25" customHeight="1">
      <c r="F681" s="25"/>
    </row>
    <row r="682" ht="14.25" customHeight="1">
      <c r="F682" s="25"/>
    </row>
    <row r="683" ht="14.25" customHeight="1">
      <c r="F683" s="25"/>
    </row>
    <row r="684" ht="14.25" customHeight="1">
      <c r="F684" s="25"/>
    </row>
    <row r="685" ht="14.25" customHeight="1">
      <c r="F685" s="25"/>
    </row>
    <row r="686" ht="14.25" customHeight="1">
      <c r="F686" s="25"/>
    </row>
    <row r="687" ht="14.25" customHeight="1">
      <c r="F687" s="25"/>
    </row>
    <row r="688" ht="14.25" customHeight="1">
      <c r="F688" s="25"/>
    </row>
    <row r="689" ht="14.25" customHeight="1">
      <c r="F689" s="25"/>
    </row>
    <row r="690" ht="14.25" customHeight="1">
      <c r="F690" s="25"/>
    </row>
    <row r="691" ht="14.25" customHeight="1">
      <c r="F691" s="25"/>
    </row>
    <row r="692" ht="14.25" customHeight="1">
      <c r="F692" s="25"/>
    </row>
    <row r="693" ht="14.25" customHeight="1">
      <c r="F693" s="25"/>
    </row>
    <row r="694" ht="14.25" customHeight="1">
      <c r="F694" s="25"/>
    </row>
    <row r="695" ht="14.25" customHeight="1">
      <c r="F695" s="25"/>
    </row>
    <row r="696" ht="14.25" customHeight="1">
      <c r="F696" s="25"/>
    </row>
    <row r="697" ht="14.25" customHeight="1">
      <c r="F697" s="25"/>
    </row>
    <row r="698" ht="14.25" customHeight="1">
      <c r="F698" s="25"/>
    </row>
    <row r="699" ht="14.25" customHeight="1">
      <c r="F699" s="25"/>
    </row>
    <row r="700" ht="14.25" customHeight="1">
      <c r="F700" s="25"/>
    </row>
    <row r="701" ht="14.25" customHeight="1">
      <c r="F701" s="25"/>
    </row>
    <row r="702" ht="14.25" customHeight="1">
      <c r="F702" s="25"/>
    </row>
    <row r="703" ht="14.25" customHeight="1">
      <c r="F703" s="25"/>
    </row>
    <row r="704" ht="14.25" customHeight="1">
      <c r="F704" s="25"/>
    </row>
    <row r="705" ht="14.25" customHeight="1">
      <c r="F705" s="25"/>
    </row>
    <row r="706" ht="14.25" customHeight="1">
      <c r="F706" s="25"/>
    </row>
    <row r="707" ht="14.25" customHeight="1">
      <c r="F707" s="25"/>
    </row>
    <row r="708" ht="14.25" customHeight="1">
      <c r="F708" s="25"/>
    </row>
    <row r="709" ht="14.25" customHeight="1">
      <c r="F709" s="25"/>
    </row>
    <row r="710" ht="14.25" customHeight="1">
      <c r="F710" s="25"/>
    </row>
    <row r="711" ht="14.25" customHeight="1">
      <c r="F711" s="25"/>
    </row>
    <row r="712" ht="14.25" customHeight="1">
      <c r="F712" s="25"/>
    </row>
    <row r="713" ht="14.25" customHeight="1">
      <c r="F713" s="25"/>
    </row>
    <row r="714" ht="14.25" customHeight="1">
      <c r="F714" s="25"/>
    </row>
    <row r="715" ht="14.25" customHeight="1">
      <c r="F715" s="25"/>
    </row>
    <row r="716" ht="14.25" customHeight="1">
      <c r="F716" s="25"/>
    </row>
    <row r="717" ht="14.25" customHeight="1">
      <c r="F717" s="25"/>
    </row>
    <row r="718" ht="14.25" customHeight="1">
      <c r="F718" s="25"/>
    </row>
    <row r="719" ht="14.25" customHeight="1">
      <c r="F719" s="25"/>
    </row>
    <row r="720" ht="14.25" customHeight="1">
      <c r="F720" s="25"/>
    </row>
    <row r="721" ht="14.25" customHeight="1">
      <c r="F721" s="25"/>
    </row>
    <row r="722" ht="14.25" customHeight="1">
      <c r="F722" s="25"/>
    </row>
    <row r="723" ht="14.25" customHeight="1">
      <c r="F723" s="25"/>
    </row>
    <row r="724" ht="14.25" customHeight="1">
      <c r="F724" s="25"/>
    </row>
    <row r="725" ht="14.25" customHeight="1">
      <c r="F725" s="25"/>
    </row>
    <row r="726" ht="14.25" customHeight="1">
      <c r="F726" s="25"/>
    </row>
    <row r="727" ht="14.25" customHeight="1">
      <c r="F727" s="25"/>
    </row>
    <row r="728" ht="14.25" customHeight="1">
      <c r="F728" s="25"/>
    </row>
    <row r="729" ht="14.25" customHeight="1">
      <c r="F729" s="25"/>
    </row>
    <row r="730" ht="14.25" customHeight="1">
      <c r="F730" s="25"/>
    </row>
    <row r="731" ht="14.25" customHeight="1">
      <c r="F731" s="25"/>
    </row>
    <row r="732" ht="14.25" customHeight="1">
      <c r="F732" s="25"/>
    </row>
    <row r="733" ht="14.25" customHeight="1">
      <c r="F733" s="25"/>
    </row>
    <row r="734" ht="14.25" customHeight="1">
      <c r="F734" s="25"/>
    </row>
    <row r="735" ht="14.25" customHeight="1">
      <c r="F735" s="25"/>
    </row>
    <row r="736" ht="14.25" customHeight="1">
      <c r="F736" s="25"/>
    </row>
    <row r="737" ht="14.25" customHeight="1">
      <c r="F737" s="25"/>
    </row>
    <row r="738" ht="14.25" customHeight="1">
      <c r="F738" s="25"/>
    </row>
    <row r="739" ht="14.25" customHeight="1">
      <c r="F739" s="25"/>
    </row>
    <row r="740" ht="14.25" customHeight="1">
      <c r="F740" s="25"/>
    </row>
    <row r="741" ht="14.25" customHeight="1">
      <c r="F741" s="25"/>
    </row>
    <row r="742" ht="14.25" customHeight="1">
      <c r="F742" s="25"/>
    </row>
    <row r="743" ht="14.25" customHeight="1">
      <c r="F743" s="25"/>
    </row>
    <row r="744" ht="14.25" customHeight="1">
      <c r="F744" s="25"/>
    </row>
    <row r="745" ht="14.25" customHeight="1">
      <c r="F745" s="25"/>
    </row>
    <row r="746" ht="14.25" customHeight="1">
      <c r="F746" s="25"/>
    </row>
    <row r="747" ht="14.25" customHeight="1">
      <c r="F747" s="25"/>
    </row>
    <row r="748" ht="14.25" customHeight="1">
      <c r="F748" s="25"/>
    </row>
    <row r="749" ht="14.25" customHeight="1">
      <c r="F749" s="25"/>
    </row>
    <row r="750" ht="14.25" customHeight="1">
      <c r="F750" s="25"/>
    </row>
    <row r="751" ht="14.25" customHeight="1">
      <c r="F751" s="25"/>
    </row>
    <row r="752" ht="14.25" customHeight="1">
      <c r="F752" s="25"/>
    </row>
    <row r="753" ht="14.25" customHeight="1">
      <c r="F753" s="25"/>
    </row>
    <row r="754" ht="14.25" customHeight="1">
      <c r="F754" s="25"/>
    </row>
    <row r="755" ht="14.25" customHeight="1">
      <c r="F755" s="25"/>
    </row>
    <row r="756" ht="14.25" customHeight="1">
      <c r="F756" s="25"/>
    </row>
    <row r="757" ht="14.25" customHeight="1">
      <c r="F757" s="25"/>
    </row>
    <row r="758" ht="14.25" customHeight="1">
      <c r="F758" s="25"/>
    </row>
    <row r="759" ht="14.25" customHeight="1">
      <c r="F759" s="25"/>
    </row>
    <row r="760" ht="14.25" customHeight="1">
      <c r="F760" s="25"/>
    </row>
    <row r="761" ht="14.25" customHeight="1">
      <c r="F761" s="25"/>
    </row>
    <row r="762" ht="14.25" customHeight="1">
      <c r="F762" s="25"/>
    </row>
    <row r="763" ht="14.25" customHeight="1">
      <c r="F763" s="25"/>
    </row>
    <row r="764" ht="14.25" customHeight="1">
      <c r="F764" s="25"/>
    </row>
    <row r="765" ht="14.25" customHeight="1">
      <c r="F765" s="25"/>
    </row>
    <row r="766" ht="14.25" customHeight="1">
      <c r="F766" s="25"/>
    </row>
    <row r="767" ht="14.25" customHeight="1">
      <c r="F767" s="25"/>
    </row>
    <row r="768" ht="14.25" customHeight="1">
      <c r="F768" s="25"/>
    </row>
    <row r="769" ht="14.25" customHeight="1">
      <c r="F769" s="25"/>
    </row>
    <row r="770" ht="14.25" customHeight="1">
      <c r="F770" s="25"/>
    </row>
    <row r="771" ht="14.25" customHeight="1">
      <c r="F771" s="25"/>
    </row>
    <row r="772" ht="14.25" customHeight="1">
      <c r="F772" s="25"/>
    </row>
    <row r="773" ht="14.25" customHeight="1">
      <c r="F773" s="25"/>
    </row>
    <row r="774" ht="14.25" customHeight="1">
      <c r="F774" s="25"/>
    </row>
    <row r="775" ht="14.25" customHeight="1">
      <c r="F775" s="25"/>
    </row>
    <row r="776" ht="14.25" customHeight="1">
      <c r="F776" s="25"/>
    </row>
    <row r="777" ht="14.25" customHeight="1">
      <c r="F777" s="25"/>
    </row>
    <row r="778" ht="14.25" customHeight="1">
      <c r="F778" s="25"/>
    </row>
    <row r="779" ht="14.25" customHeight="1">
      <c r="F779" s="25"/>
    </row>
    <row r="780" ht="14.25" customHeight="1">
      <c r="F780" s="25"/>
    </row>
    <row r="781" ht="14.25" customHeight="1">
      <c r="F781" s="25"/>
    </row>
    <row r="782" ht="14.25" customHeight="1">
      <c r="F782" s="25"/>
    </row>
    <row r="783" ht="14.25" customHeight="1">
      <c r="F783" s="25"/>
    </row>
    <row r="784" ht="14.25" customHeight="1">
      <c r="F784" s="25"/>
    </row>
    <row r="785" ht="14.25" customHeight="1">
      <c r="F785" s="25"/>
    </row>
    <row r="786" ht="14.25" customHeight="1">
      <c r="F786" s="25"/>
    </row>
    <row r="787" ht="14.25" customHeight="1">
      <c r="F787" s="25"/>
    </row>
    <row r="788" ht="14.25" customHeight="1">
      <c r="F788" s="25"/>
    </row>
    <row r="789" ht="14.25" customHeight="1">
      <c r="F789" s="25"/>
    </row>
    <row r="790" ht="14.25" customHeight="1">
      <c r="F790" s="25"/>
    </row>
    <row r="791" ht="14.25" customHeight="1">
      <c r="F791" s="25"/>
    </row>
    <row r="792" ht="14.25" customHeight="1">
      <c r="F792" s="25"/>
    </row>
    <row r="793" ht="14.25" customHeight="1">
      <c r="F793" s="25"/>
    </row>
    <row r="794" ht="14.25" customHeight="1">
      <c r="F794" s="25"/>
    </row>
    <row r="795" ht="14.25" customHeight="1">
      <c r="F795" s="25"/>
    </row>
    <row r="796" ht="14.25" customHeight="1">
      <c r="F796" s="25"/>
    </row>
    <row r="797" ht="14.25" customHeight="1">
      <c r="F797" s="25"/>
    </row>
    <row r="798" ht="14.25" customHeight="1">
      <c r="F798" s="25"/>
    </row>
    <row r="799" ht="14.25" customHeight="1">
      <c r="F799" s="25"/>
    </row>
    <row r="800" ht="14.25" customHeight="1">
      <c r="F800" s="25"/>
    </row>
    <row r="801" ht="14.25" customHeight="1">
      <c r="F801" s="25"/>
    </row>
    <row r="802" ht="14.25" customHeight="1">
      <c r="F802" s="25"/>
    </row>
    <row r="803" ht="14.25" customHeight="1">
      <c r="F803" s="25"/>
    </row>
    <row r="804" ht="14.25" customHeight="1">
      <c r="F804" s="25"/>
    </row>
    <row r="805" ht="14.25" customHeight="1">
      <c r="F805" s="25"/>
    </row>
    <row r="806" ht="14.25" customHeight="1">
      <c r="F806" s="25"/>
    </row>
    <row r="807" ht="14.25" customHeight="1">
      <c r="F807" s="25"/>
    </row>
    <row r="808" ht="14.25" customHeight="1">
      <c r="F808" s="25"/>
    </row>
    <row r="809" ht="14.25" customHeight="1">
      <c r="F809" s="25"/>
    </row>
    <row r="810" ht="14.25" customHeight="1">
      <c r="F810" s="25"/>
    </row>
    <row r="811" ht="14.25" customHeight="1">
      <c r="F811" s="25"/>
    </row>
    <row r="812" ht="14.25" customHeight="1">
      <c r="F812" s="25"/>
    </row>
    <row r="813" ht="14.25" customHeight="1">
      <c r="F813" s="25"/>
    </row>
    <row r="814" ht="14.25" customHeight="1">
      <c r="F814" s="25"/>
    </row>
    <row r="815" ht="14.25" customHeight="1">
      <c r="F815" s="25"/>
    </row>
    <row r="816" ht="14.25" customHeight="1">
      <c r="F816" s="25"/>
    </row>
    <row r="817" ht="14.25" customHeight="1">
      <c r="F817" s="25"/>
    </row>
    <row r="818" ht="14.25" customHeight="1">
      <c r="F818" s="25"/>
    </row>
    <row r="819" ht="14.25" customHeight="1">
      <c r="F819" s="25"/>
    </row>
    <row r="820" ht="14.25" customHeight="1">
      <c r="F820" s="25"/>
    </row>
    <row r="821" ht="14.25" customHeight="1">
      <c r="F821" s="25"/>
    </row>
    <row r="822" ht="14.25" customHeight="1">
      <c r="F822" s="25"/>
    </row>
    <row r="823" ht="14.25" customHeight="1">
      <c r="F823" s="25"/>
    </row>
    <row r="824" ht="14.25" customHeight="1">
      <c r="F824" s="25"/>
    </row>
    <row r="825" ht="14.25" customHeight="1">
      <c r="F825" s="25"/>
    </row>
    <row r="826" ht="14.25" customHeight="1">
      <c r="F826" s="25"/>
    </row>
    <row r="827" ht="14.25" customHeight="1">
      <c r="F827" s="25"/>
    </row>
    <row r="828" ht="14.25" customHeight="1">
      <c r="F828" s="25"/>
    </row>
    <row r="829" ht="14.25" customHeight="1">
      <c r="F829" s="25"/>
    </row>
    <row r="830" ht="14.25" customHeight="1">
      <c r="F830" s="25"/>
    </row>
    <row r="831" ht="14.25" customHeight="1">
      <c r="F831" s="25"/>
    </row>
    <row r="832" ht="14.25" customHeight="1">
      <c r="F832" s="25"/>
    </row>
    <row r="833" ht="14.25" customHeight="1">
      <c r="F833" s="25"/>
    </row>
    <row r="834" ht="14.25" customHeight="1">
      <c r="F834" s="25"/>
    </row>
    <row r="835" ht="14.25" customHeight="1">
      <c r="F835" s="25"/>
    </row>
    <row r="836" ht="14.25" customHeight="1">
      <c r="F836" s="25"/>
    </row>
    <row r="837" ht="14.25" customHeight="1">
      <c r="F837" s="25"/>
    </row>
    <row r="838" ht="14.25" customHeight="1">
      <c r="F838" s="25"/>
    </row>
    <row r="839" ht="14.25" customHeight="1">
      <c r="F839" s="25"/>
    </row>
    <row r="840" ht="14.25" customHeight="1">
      <c r="F840" s="25"/>
    </row>
    <row r="841" ht="14.25" customHeight="1">
      <c r="F841" s="25"/>
    </row>
    <row r="842" ht="14.25" customHeight="1">
      <c r="F842" s="25"/>
    </row>
    <row r="843" ht="14.25" customHeight="1">
      <c r="F843" s="25"/>
    </row>
    <row r="844" ht="14.25" customHeight="1">
      <c r="F844" s="25"/>
    </row>
    <row r="845" ht="14.25" customHeight="1">
      <c r="F845" s="25"/>
    </row>
    <row r="846" ht="14.25" customHeight="1">
      <c r="F846" s="25"/>
    </row>
    <row r="847" ht="14.25" customHeight="1">
      <c r="F847" s="25"/>
    </row>
    <row r="848" ht="14.25" customHeight="1">
      <c r="F848" s="25"/>
    </row>
    <row r="849" ht="14.25" customHeight="1">
      <c r="F849" s="25"/>
    </row>
    <row r="850" ht="14.25" customHeight="1">
      <c r="F850" s="25"/>
    </row>
    <row r="851" ht="14.25" customHeight="1">
      <c r="F851" s="25"/>
    </row>
    <row r="852" ht="14.25" customHeight="1">
      <c r="F852" s="25"/>
    </row>
    <row r="853" ht="14.25" customHeight="1">
      <c r="F853" s="25"/>
    </row>
    <row r="854" ht="14.25" customHeight="1">
      <c r="F854" s="25"/>
    </row>
    <row r="855" ht="14.25" customHeight="1">
      <c r="F855" s="25"/>
    </row>
    <row r="856" ht="14.25" customHeight="1">
      <c r="F856" s="25"/>
    </row>
    <row r="857" ht="14.25" customHeight="1">
      <c r="F857" s="25"/>
    </row>
    <row r="858" ht="14.25" customHeight="1">
      <c r="F858" s="25"/>
    </row>
    <row r="859" ht="14.25" customHeight="1">
      <c r="F859" s="25"/>
    </row>
    <row r="860" ht="14.25" customHeight="1">
      <c r="F860" s="25"/>
    </row>
    <row r="861" ht="14.25" customHeight="1">
      <c r="F861" s="25"/>
    </row>
    <row r="862" ht="14.25" customHeight="1">
      <c r="F862" s="25"/>
    </row>
    <row r="863" ht="14.25" customHeight="1">
      <c r="F863" s="25"/>
    </row>
    <row r="864" ht="14.25" customHeight="1">
      <c r="F864" s="25"/>
    </row>
    <row r="865" ht="14.25" customHeight="1">
      <c r="F865" s="25"/>
    </row>
    <row r="866" ht="14.25" customHeight="1">
      <c r="F866" s="25"/>
    </row>
    <row r="867" ht="14.25" customHeight="1">
      <c r="F867" s="25"/>
    </row>
    <row r="868" ht="14.25" customHeight="1">
      <c r="F868" s="25"/>
    </row>
    <row r="869" ht="14.25" customHeight="1">
      <c r="F869" s="25"/>
    </row>
    <row r="870" ht="14.25" customHeight="1">
      <c r="F870" s="25"/>
    </row>
    <row r="871" ht="14.25" customHeight="1">
      <c r="F871" s="25"/>
    </row>
    <row r="872" ht="14.25" customHeight="1">
      <c r="F872" s="25"/>
    </row>
    <row r="873" ht="14.25" customHeight="1">
      <c r="F873" s="25"/>
    </row>
    <row r="874" ht="14.25" customHeight="1">
      <c r="F874" s="25"/>
    </row>
    <row r="875" ht="14.25" customHeight="1">
      <c r="F875" s="25"/>
    </row>
    <row r="876" ht="14.25" customHeight="1">
      <c r="F876" s="25"/>
    </row>
    <row r="877" ht="14.25" customHeight="1">
      <c r="F877" s="25"/>
    </row>
    <row r="878" ht="14.25" customHeight="1">
      <c r="F878" s="25"/>
    </row>
    <row r="879" ht="14.25" customHeight="1">
      <c r="F879" s="25"/>
    </row>
    <row r="880" ht="14.25" customHeight="1">
      <c r="F880" s="25"/>
    </row>
    <row r="881" ht="14.25" customHeight="1">
      <c r="F881" s="25"/>
    </row>
    <row r="882" ht="14.25" customHeight="1">
      <c r="F882" s="25"/>
    </row>
    <row r="883" ht="14.25" customHeight="1">
      <c r="F883" s="25"/>
    </row>
    <row r="884" ht="14.25" customHeight="1">
      <c r="F884" s="25"/>
    </row>
    <row r="885" ht="14.25" customHeight="1">
      <c r="F885" s="25"/>
    </row>
    <row r="886" ht="14.25" customHeight="1">
      <c r="F886" s="25"/>
    </row>
    <row r="887" ht="14.25" customHeight="1">
      <c r="F887" s="25"/>
    </row>
    <row r="888" ht="14.25" customHeight="1">
      <c r="F888" s="25"/>
    </row>
    <row r="889" ht="14.25" customHeight="1">
      <c r="F889" s="25"/>
    </row>
    <row r="890" ht="14.25" customHeight="1">
      <c r="F890" s="25"/>
    </row>
    <row r="891" ht="14.25" customHeight="1">
      <c r="F891" s="25"/>
    </row>
    <row r="892" ht="14.25" customHeight="1">
      <c r="F892" s="25"/>
    </row>
    <row r="893" ht="14.25" customHeight="1">
      <c r="F893" s="25"/>
    </row>
    <row r="894" ht="14.25" customHeight="1">
      <c r="F894" s="25"/>
    </row>
    <row r="895" ht="14.25" customHeight="1">
      <c r="F895" s="25"/>
    </row>
    <row r="896" ht="14.25" customHeight="1">
      <c r="F896" s="25"/>
    </row>
    <row r="897" ht="14.25" customHeight="1">
      <c r="F897" s="25"/>
    </row>
    <row r="898" ht="14.25" customHeight="1">
      <c r="F898" s="25"/>
    </row>
    <row r="899" ht="14.25" customHeight="1">
      <c r="F899" s="25"/>
    </row>
    <row r="900" ht="14.25" customHeight="1">
      <c r="F900" s="25"/>
    </row>
    <row r="901" ht="14.25" customHeight="1">
      <c r="F901" s="25"/>
    </row>
    <row r="902" ht="14.25" customHeight="1">
      <c r="F902" s="25"/>
    </row>
    <row r="903" ht="14.25" customHeight="1">
      <c r="F903" s="25"/>
    </row>
    <row r="904" ht="14.25" customHeight="1">
      <c r="F904" s="25"/>
    </row>
    <row r="905" ht="14.25" customHeight="1">
      <c r="F905" s="25"/>
    </row>
    <row r="906" ht="14.25" customHeight="1">
      <c r="F906" s="25"/>
    </row>
    <row r="907" ht="14.25" customHeight="1">
      <c r="F907" s="25"/>
    </row>
    <row r="908" ht="14.25" customHeight="1">
      <c r="F908" s="25"/>
    </row>
    <row r="909" ht="14.25" customHeight="1">
      <c r="F909" s="25"/>
    </row>
    <row r="910" ht="14.25" customHeight="1">
      <c r="F910" s="25"/>
    </row>
    <row r="911" ht="14.25" customHeight="1">
      <c r="F911" s="25"/>
    </row>
    <row r="912" ht="14.25" customHeight="1">
      <c r="F912" s="25"/>
    </row>
    <row r="913" ht="14.25" customHeight="1">
      <c r="F913" s="25"/>
    </row>
    <row r="914" ht="14.25" customHeight="1">
      <c r="F914" s="25"/>
    </row>
    <row r="915" ht="14.25" customHeight="1">
      <c r="F915" s="25"/>
    </row>
    <row r="916" ht="14.25" customHeight="1">
      <c r="F916" s="25"/>
    </row>
    <row r="917" ht="14.25" customHeight="1">
      <c r="F917" s="25"/>
    </row>
    <row r="918" ht="14.25" customHeight="1">
      <c r="F918" s="25"/>
    </row>
    <row r="919" ht="14.25" customHeight="1">
      <c r="F919" s="25"/>
    </row>
    <row r="920" ht="14.25" customHeight="1">
      <c r="F920" s="25"/>
    </row>
    <row r="921" ht="14.25" customHeight="1">
      <c r="F921" s="25"/>
    </row>
    <row r="922" ht="14.25" customHeight="1">
      <c r="F922" s="25"/>
    </row>
    <row r="923" ht="14.25" customHeight="1">
      <c r="F923" s="25"/>
    </row>
    <row r="924" ht="14.25" customHeight="1">
      <c r="F924" s="25"/>
    </row>
    <row r="925" ht="14.25" customHeight="1">
      <c r="F925" s="25"/>
    </row>
    <row r="926" ht="14.25" customHeight="1">
      <c r="F926" s="25"/>
    </row>
    <row r="927" ht="14.25" customHeight="1">
      <c r="F927" s="25"/>
    </row>
    <row r="928" ht="14.25" customHeight="1">
      <c r="F928" s="25"/>
    </row>
    <row r="929" ht="14.25" customHeight="1">
      <c r="F929" s="25"/>
    </row>
    <row r="930" ht="14.25" customHeight="1">
      <c r="F930" s="25"/>
    </row>
    <row r="931" ht="14.25" customHeight="1">
      <c r="F931" s="25"/>
    </row>
    <row r="932" ht="14.25" customHeight="1">
      <c r="F932" s="25"/>
    </row>
    <row r="933" ht="14.25" customHeight="1">
      <c r="F933" s="25"/>
    </row>
    <row r="934" ht="14.25" customHeight="1">
      <c r="F934" s="25"/>
    </row>
  </sheetData>
  <conditionalFormatting sqref="B11:B13">
    <cfRule type="cellIs" dxfId="0" priority="1" operator="equal">
      <formula>0</formula>
    </cfRule>
  </conditionalFormatting>
  <conditionalFormatting sqref="B11:B13">
    <cfRule type="cellIs" dxfId="1" priority="2" operator="equal">
      <formula>1</formula>
    </cfRule>
  </conditionalFormatting>
  <conditionalFormatting sqref="C1:C10 C24:C934">
    <cfRule type="colorScale" priority="3">
      <colorScale>
        <cfvo type="min"/>
        <cfvo type="max"/>
        <color theme="9"/>
        <color rgb="FF7F6000"/>
      </colorScale>
    </cfRule>
  </conditionalFormatting>
  <conditionalFormatting sqref="C11:C23">
    <cfRule type="colorScale" priority="4">
      <colorScale>
        <cfvo type="min"/>
        <cfvo type="max"/>
        <color theme="9"/>
        <color rgb="FF7F6000"/>
      </colorScale>
    </cfRule>
  </conditionalFormatting>
  <conditionalFormatting sqref="D1:F934">
    <cfRule type="containsText" dxfId="2" priority="5" operator="containsText" text="Yes">
      <formula>NOT(ISERROR(SEARCH(("Yes"),(D1))))</formula>
    </cfRule>
  </conditionalFormatting>
  <conditionalFormatting sqref="D1:F934">
    <cfRule type="containsText" dxfId="3" priority="6" operator="containsText" text="No">
      <formula>NOT(ISERROR(SEARCH(("No"),(D1))))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29"/>
    <col customWidth="1" min="2" max="2" width="29.57"/>
    <col customWidth="1" min="3" max="3" width="28.43"/>
    <col customWidth="1" min="4" max="4" width="17.0"/>
    <col customWidth="1" min="5" max="5" width="25.14"/>
    <col customWidth="1" min="6" max="6" width="16.29"/>
    <col customWidth="1" min="9" max="9" width="87.29"/>
  </cols>
  <sheetData>
    <row r="1">
      <c r="A1" s="27" t="s">
        <v>125</v>
      </c>
      <c r="H1" s="28"/>
      <c r="I1" s="29"/>
      <c r="J1" s="28"/>
    </row>
    <row r="2">
      <c r="A2" s="30"/>
      <c r="B2" s="30"/>
      <c r="C2" s="28"/>
      <c r="D2" s="28"/>
      <c r="E2" s="28"/>
      <c r="F2" s="28"/>
      <c r="G2" s="28"/>
      <c r="H2" s="29"/>
      <c r="I2" s="28"/>
    </row>
    <row r="3">
      <c r="A3" s="30"/>
      <c r="B3" s="30"/>
      <c r="C3" s="28"/>
      <c r="D3" s="28"/>
      <c r="E3" s="28"/>
      <c r="F3" s="28"/>
      <c r="G3" s="28"/>
      <c r="H3" s="29"/>
      <c r="I3" s="28"/>
    </row>
    <row r="4">
      <c r="A4" s="30"/>
      <c r="B4" s="30"/>
      <c r="C4" s="31" t="s">
        <v>126</v>
      </c>
      <c r="D4" s="32" t="s">
        <v>126</v>
      </c>
      <c r="E4" s="32" t="s">
        <v>126</v>
      </c>
      <c r="F4" s="33" t="s">
        <v>126</v>
      </c>
      <c r="G4" s="28"/>
      <c r="H4" s="29"/>
      <c r="I4" s="28"/>
    </row>
    <row r="5">
      <c r="A5" s="34" t="s">
        <v>127</v>
      </c>
      <c r="B5" s="35" t="s">
        <v>128</v>
      </c>
      <c r="C5" s="36" t="s">
        <v>129</v>
      </c>
      <c r="D5" s="37" t="s">
        <v>130</v>
      </c>
      <c r="E5" s="37" t="s">
        <v>131</v>
      </c>
      <c r="F5" s="38" t="s">
        <v>132</v>
      </c>
      <c r="G5" s="39" t="s">
        <v>30</v>
      </c>
      <c r="H5" s="40" t="s">
        <v>133</v>
      </c>
      <c r="I5" s="39" t="s">
        <v>134</v>
      </c>
    </row>
    <row r="6">
      <c r="A6" s="41" t="s">
        <v>135</v>
      </c>
      <c r="B6" s="42" t="s">
        <v>136</v>
      </c>
      <c r="C6" s="43">
        <v>0.41789</v>
      </c>
      <c r="D6" s="43">
        <v>0.4041</v>
      </c>
      <c r="E6" s="43">
        <v>0.01379</v>
      </c>
      <c r="F6" s="44"/>
      <c r="G6" s="45" t="s">
        <v>137</v>
      </c>
      <c r="H6" s="43">
        <v>2020.0</v>
      </c>
      <c r="I6" s="44"/>
    </row>
    <row r="7">
      <c r="A7" s="41" t="s">
        <v>138</v>
      </c>
      <c r="B7" s="42" t="s">
        <v>139</v>
      </c>
      <c r="C7" s="46">
        <v>0.16086</v>
      </c>
      <c r="D7" s="43">
        <v>0.13535</v>
      </c>
      <c r="E7" s="43">
        <v>0.02552</v>
      </c>
      <c r="F7" s="47"/>
      <c r="G7" s="45" t="s">
        <v>140</v>
      </c>
      <c r="H7" s="46">
        <v>2020.0</v>
      </c>
      <c r="I7" s="45" t="s">
        <v>141</v>
      </c>
    </row>
    <row r="8">
      <c r="A8" s="41" t="s">
        <v>142</v>
      </c>
      <c r="B8" s="42" t="s">
        <v>143</v>
      </c>
      <c r="C8" s="46">
        <v>0.72861</v>
      </c>
      <c r="D8" s="43">
        <v>0.6266</v>
      </c>
      <c r="E8" s="43">
        <v>0.102</v>
      </c>
      <c r="F8" s="47"/>
      <c r="G8" s="45" t="s">
        <v>140</v>
      </c>
      <c r="H8" s="46">
        <v>2020.0</v>
      </c>
      <c r="I8" s="45" t="s">
        <v>141</v>
      </c>
    </row>
    <row r="9">
      <c r="A9" s="41" t="s">
        <v>144</v>
      </c>
      <c r="B9" s="42" t="s">
        <v>145</v>
      </c>
      <c r="C9" s="46">
        <v>0.0</v>
      </c>
      <c r="D9" s="43">
        <v>0.0</v>
      </c>
      <c r="E9" s="43">
        <v>0.0</v>
      </c>
      <c r="F9" s="47"/>
      <c r="G9" s="45" t="s">
        <v>140</v>
      </c>
      <c r="H9" s="46">
        <v>2020.0</v>
      </c>
      <c r="I9" s="45" t="s">
        <v>141</v>
      </c>
    </row>
    <row r="10">
      <c r="A10" s="41" t="s">
        <v>146</v>
      </c>
      <c r="B10" s="42" t="s">
        <v>147</v>
      </c>
      <c r="C10" s="46">
        <v>0.18219</v>
      </c>
      <c r="D10" s="43">
        <v>0.16843</v>
      </c>
      <c r="E10" s="43">
        <v>0.01376</v>
      </c>
      <c r="F10" s="47"/>
      <c r="G10" s="45" t="s">
        <v>140</v>
      </c>
      <c r="H10" s="46">
        <v>2021.0</v>
      </c>
      <c r="I10" s="45" t="s">
        <v>141</v>
      </c>
    </row>
    <row r="11">
      <c r="A11" s="41" t="s">
        <v>148</v>
      </c>
      <c r="B11" s="42" t="s">
        <v>149</v>
      </c>
      <c r="C11" s="46">
        <v>0.14595</v>
      </c>
      <c r="D11" s="43">
        <v>0.12401</v>
      </c>
      <c r="E11" s="43">
        <v>0.02194</v>
      </c>
      <c r="F11" s="47"/>
      <c r="G11" s="45" t="s">
        <v>140</v>
      </c>
      <c r="H11" s="46">
        <v>2020.0</v>
      </c>
      <c r="I11" s="45" t="s">
        <v>141</v>
      </c>
    </row>
    <row r="12">
      <c r="A12" s="41" t="s">
        <v>150</v>
      </c>
      <c r="B12" s="42" t="s">
        <v>151</v>
      </c>
      <c r="C12" s="43">
        <v>0.307</v>
      </c>
      <c r="D12" s="43">
        <v>0.24874</v>
      </c>
      <c r="E12" s="43">
        <v>0.05826</v>
      </c>
      <c r="F12" s="48"/>
      <c r="G12" s="45" t="s">
        <v>152</v>
      </c>
      <c r="H12" s="43">
        <v>2020.0</v>
      </c>
      <c r="I12" s="45" t="s">
        <v>153</v>
      </c>
    </row>
    <row r="13">
      <c r="A13" s="41" t="s">
        <v>154</v>
      </c>
      <c r="B13" s="42" t="s">
        <v>155</v>
      </c>
      <c r="C13" s="46">
        <v>0.75068</v>
      </c>
      <c r="D13" s="43">
        <v>0.64559</v>
      </c>
      <c r="E13" s="43">
        <v>0.1051</v>
      </c>
      <c r="F13" s="47"/>
      <c r="G13" s="45" t="s">
        <v>140</v>
      </c>
      <c r="H13" s="46">
        <v>2020.0</v>
      </c>
      <c r="I13" s="45" t="s">
        <v>141</v>
      </c>
    </row>
    <row r="14">
      <c r="A14" s="41" t="s">
        <v>156</v>
      </c>
      <c r="B14" s="42" t="s">
        <v>157</v>
      </c>
      <c r="C14" s="49">
        <v>0.11847</v>
      </c>
      <c r="D14" s="43">
        <v>0.11149</v>
      </c>
      <c r="E14" s="43">
        <v>0.00698</v>
      </c>
      <c r="F14" s="48"/>
      <c r="G14" s="45" t="s">
        <v>158</v>
      </c>
      <c r="H14" s="43">
        <v>2021.0</v>
      </c>
      <c r="I14" s="45" t="s">
        <v>159</v>
      </c>
    </row>
    <row r="15">
      <c r="A15" s="41" t="s">
        <v>160</v>
      </c>
      <c r="B15" s="42" t="s">
        <v>161</v>
      </c>
      <c r="C15" s="43">
        <v>0.84</v>
      </c>
      <c r="D15" s="43">
        <v>0.76</v>
      </c>
      <c r="E15" s="43">
        <v>0.08</v>
      </c>
      <c r="F15" s="48"/>
      <c r="G15" s="45" t="s">
        <v>162</v>
      </c>
      <c r="H15" s="50">
        <v>2019.0</v>
      </c>
      <c r="I15" s="45" t="s">
        <v>163</v>
      </c>
    </row>
    <row r="16">
      <c r="A16" s="41" t="s">
        <v>164</v>
      </c>
      <c r="B16" s="42" t="s">
        <v>165</v>
      </c>
      <c r="C16" s="46">
        <v>0.62829</v>
      </c>
      <c r="D16" s="43">
        <v>0.54033</v>
      </c>
      <c r="E16" s="43">
        <v>0.08796</v>
      </c>
      <c r="F16" s="47"/>
      <c r="G16" s="45" t="s">
        <v>140</v>
      </c>
      <c r="H16" s="46">
        <v>2020.0</v>
      </c>
      <c r="I16" s="45" t="s">
        <v>141</v>
      </c>
    </row>
    <row r="17">
      <c r="A17" s="41" t="s">
        <v>166</v>
      </c>
      <c r="B17" s="42" t="s">
        <v>167</v>
      </c>
      <c r="C17" s="46">
        <v>0.5285</v>
      </c>
      <c r="D17" s="43">
        <v>0.48858</v>
      </c>
      <c r="E17" s="43">
        <v>0.03992</v>
      </c>
      <c r="F17" s="47"/>
      <c r="G17" s="45" t="s">
        <v>140</v>
      </c>
      <c r="H17" s="46">
        <v>2021.0</v>
      </c>
      <c r="I17" s="45" t="s">
        <v>141</v>
      </c>
    </row>
    <row r="18">
      <c r="A18" s="41" t="s">
        <v>168</v>
      </c>
      <c r="B18" s="42" t="s">
        <v>169</v>
      </c>
      <c r="C18" s="49">
        <v>0.55852</v>
      </c>
      <c r="D18" s="43">
        <v>0.51634</v>
      </c>
      <c r="E18" s="43">
        <v>0.04218</v>
      </c>
      <c r="F18" s="43">
        <v>0.55852</v>
      </c>
      <c r="G18" s="45" t="s">
        <v>158</v>
      </c>
      <c r="H18" s="43">
        <v>2021.0</v>
      </c>
      <c r="I18" s="45" t="s">
        <v>170</v>
      </c>
    </row>
    <row r="19">
      <c r="A19" s="41" t="s">
        <v>171</v>
      </c>
      <c r="B19" s="42" t="s">
        <v>172</v>
      </c>
      <c r="C19" s="46">
        <v>0.72124</v>
      </c>
      <c r="D19" s="43">
        <v>0.62027</v>
      </c>
      <c r="E19" s="43">
        <v>0.10097</v>
      </c>
      <c r="F19" s="47"/>
      <c r="G19" s="45" t="s">
        <v>140</v>
      </c>
      <c r="H19" s="46">
        <v>2020.0</v>
      </c>
      <c r="I19" s="45" t="s">
        <v>141</v>
      </c>
    </row>
    <row r="20">
      <c r="A20" s="41" t="s">
        <v>173</v>
      </c>
      <c r="B20" s="42" t="s">
        <v>174</v>
      </c>
      <c r="C20" s="46">
        <v>0.55735</v>
      </c>
      <c r="D20" s="43">
        <v>0.46895</v>
      </c>
      <c r="E20" s="43">
        <v>0.08841</v>
      </c>
      <c r="F20" s="47"/>
      <c r="G20" s="45" t="s">
        <v>140</v>
      </c>
      <c r="H20" s="46">
        <v>2021.0</v>
      </c>
      <c r="I20" s="45" t="s">
        <v>141</v>
      </c>
    </row>
    <row r="21">
      <c r="A21" s="41" t="s">
        <v>175</v>
      </c>
      <c r="B21" s="42" t="s">
        <v>176</v>
      </c>
      <c r="C21" s="49">
        <v>0.12264</v>
      </c>
      <c r="D21" s="43">
        <v>0.1164</v>
      </c>
      <c r="E21" s="43">
        <v>0.00624</v>
      </c>
      <c r="F21" s="43">
        <v>0.14919</v>
      </c>
      <c r="G21" s="45" t="s">
        <v>158</v>
      </c>
      <c r="H21" s="43">
        <v>2021.0</v>
      </c>
      <c r="I21" s="45" t="s">
        <v>170</v>
      </c>
    </row>
    <row r="22">
      <c r="A22" s="41" t="s">
        <v>177</v>
      </c>
      <c r="B22" s="42" t="s">
        <v>178</v>
      </c>
      <c r="C22" s="46">
        <v>0.68086</v>
      </c>
      <c r="D22" s="43">
        <v>0.5785</v>
      </c>
      <c r="E22" s="43">
        <v>0.10235</v>
      </c>
      <c r="F22" s="47"/>
      <c r="G22" s="45" t="s">
        <v>140</v>
      </c>
      <c r="H22" s="46">
        <v>2020.0</v>
      </c>
      <c r="I22" s="45" t="s">
        <v>141</v>
      </c>
    </row>
    <row r="23">
      <c r="A23" s="41" t="s">
        <v>179</v>
      </c>
      <c r="B23" s="42" t="s">
        <v>180</v>
      </c>
      <c r="C23" s="49">
        <v>0.40412</v>
      </c>
      <c r="D23" s="43">
        <v>0.34271</v>
      </c>
      <c r="E23" s="43">
        <v>0.06141</v>
      </c>
      <c r="F23" s="43">
        <v>0.40412</v>
      </c>
      <c r="G23" s="45" t="s">
        <v>158</v>
      </c>
      <c r="H23" s="43">
        <v>2021.0</v>
      </c>
      <c r="I23" s="45" t="s">
        <v>170</v>
      </c>
    </row>
    <row r="24">
      <c r="A24" s="41" t="s">
        <v>181</v>
      </c>
      <c r="B24" s="42" t="s">
        <v>182</v>
      </c>
      <c r="C24" s="46">
        <v>0.28474</v>
      </c>
      <c r="D24" s="43">
        <v>0.24194</v>
      </c>
      <c r="E24" s="43">
        <v>0.04281</v>
      </c>
      <c r="F24" s="47"/>
      <c r="G24" s="45" t="s">
        <v>140</v>
      </c>
      <c r="H24" s="46">
        <v>2021.0</v>
      </c>
      <c r="I24" s="45" t="s">
        <v>141</v>
      </c>
    </row>
    <row r="25">
      <c r="A25" s="41" t="s">
        <v>183</v>
      </c>
      <c r="B25" s="42" t="s">
        <v>184</v>
      </c>
      <c r="C25" s="46">
        <v>0.71804</v>
      </c>
      <c r="D25" s="43">
        <v>0.6101</v>
      </c>
      <c r="E25" s="43">
        <v>0.10794</v>
      </c>
      <c r="F25" s="47"/>
      <c r="G25" s="45" t="s">
        <v>140</v>
      </c>
      <c r="H25" s="46">
        <v>2020.0</v>
      </c>
      <c r="I25" s="45" t="s">
        <v>141</v>
      </c>
    </row>
    <row r="26">
      <c r="A26" s="41" t="s">
        <v>185</v>
      </c>
      <c r="B26" s="42" t="s">
        <v>186</v>
      </c>
      <c r="C26" s="46">
        <v>0.71584</v>
      </c>
      <c r="D26" s="43">
        <v>0.60229</v>
      </c>
      <c r="E26" s="43">
        <v>0.11355</v>
      </c>
      <c r="F26" s="47"/>
      <c r="G26" s="45" t="s">
        <v>140</v>
      </c>
      <c r="H26" s="46">
        <v>2020.0</v>
      </c>
      <c r="I26" s="45" t="s">
        <v>141</v>
      </c>
    </row>
    <row r="27">
      <c r="A27" s="41" t="s">
        <v>187</v>
      </c>
      <c r="B27" s="42" t="s">
        <v>188</v>
      </c>
      <c r="C27" s="46">
        <v>0.2678</v>
      </c>
      <c r="D27" s="43">
        <v>0.21697</v>
      </c>
      <c r="E27" s="43">
        <v>0.05082</v>
      </c>
      <c r="F27" s="47"/>
      <c r="G27" s="45" t="s">
        <v>140</v>
      </c>
      <c r="H27" s="46">
        <v>2021.0</v>
      </c>
      <c r="I27" s="45" t="s">
        <v>141</v>
      </c>
    </row>
    <row r="28">
      <c r="A28" s="41" t="s">
        <v>189</v>
      </c>
      <c r="B28" s="42" t="s">
        <v>118</v>
      </c>
      <c r="C28" s="43">
        <v>0.0617</v>
      </c>
      <c r="D28" s="43">
        <v>0.04939</v>
      </c>
      <c r="E28" s="43">
        <v>0.01231</v>
      </c>
      <c r="F28" s="48"/>
      <c r="G28" s="45" t="s">
        <v>152</v>
      </c>
      <c r="H28" s="43">
        <v>2020.0</v>
      </c>
      <c r="I28" s="45" t="s">
        <v>153</v>
      </c>
    </row>
    <row r="29">
      <c r="A29" s="41" t="s">
        <v>190</v>
      </c>
      <c r="B29" s="42" t="s">
        <v>191</v>
      </c>
      <c r="C29" s="46">
        <v>0.75068</v>
      </c>
      <c r="D29" s="43">
        <v>0.64559</v>
      </c>
      <c r="E29" s="43">
        <v>0.1051</v>
      </c>
      <c r="F29" s="47"/>
      <c r="G29" s="45" t="s">
        <v>140</v>
      </c>
      <c r="H29" s="46">
        <v>2020.0</v>
      </c>
      <c r="I29" s="45" t="s">
        <v>141</v>
      </c>
    </row>
    <row r="30">
      <c r="A30" s="41" t="s">
        <v>192</v>
      </c>
      <c r="B30" s="42" t="s">
        <v>193</v>
      </c>
      <c r="C30" s="46">
        <v>0.0</v>
      </c>
      <c r="D30" s="43">
        <v>0.0</v>
      </c>
      <c r="E30" s="43">
        <v>0.0</v>
      </c>
      <c r="F30" s="47"/>
      <c r="G30" s="45" t="s">
        <v>140</v>
      </c>
      <c r="H30" s="46">
        <v>2020.0</v>
      </c>
      <c r="I30" s="45" t="s">
        <v>141</v>
      </c>
    </row>
    <row r="31">
      <c r="A31" s="41" t="s">
        <v>194</v>
      </c>
      <c r="B31" s="42" t="s">
        <v>195</v>
      </c>
      <c r="C31" s="46">
        <v>0.43292</v>
      </c>
      <c r="D31" s="43">
        <v>0.40022</v>
      </c>
      <c r="E31" s="43">
        <v>0.0327</v>
      </c>
      <c r="F31" s="47"/>
      <c r="G31" s="45" t="s">
        <v>140</v>
      </c>
      <c r="H31" s="46">
        <v>2020.0</v>
      </c>
      <c r="I31" s="45" t="s">
        <v>141</v>
      </c>
    </row>
    <row r="32">
      <c r="A32" s="41" t="s">
        <v>196</v>
      </c>
      <c r="B32" s="42" t="s">
        <v>197</v>
      </c>
      <c r="C32" s="46">
        <v>0.44799</v>
      </c>
      <c r="D32" s="43">
        <v>0.38527</v>
      </c>
      <c r="E32" s="43">
        <v>0.06272</v>
      </c>
      <c r="F32" s="47"/>
      <c r="G32" s="45" t="s">
        <v>140</v>
      </c>
      <c r="H32" s="46">
        <v>2020.0</v>
      </c>
      <c r="I32" s="45" t="s">
        <v>141</v>
      </c>
    </row>
    <row r="33">
      <c r="A33" s="41" t="s">
        <v>198</v>
      </c>
      <c r="B33" s="42" t="s">
        <v>121</v>
      </c>
      <c r="C33" s="43">
        <v>0.11</v>
      </c>
      <c r="D33" s="43">
        <v>0.11</v>
      </c>
      <c r="E33" s="43">
        <v>0.00982</v>
      </c>
      <c r="F33" s="48"/>
      <c r="G33" s="45" t="s">
        <v>199</v>
      </c>
      <c r="H33" s="43">
        <v>2020.0</v>
      </c>
      <c r="I33" s="51" t="s">
        <v>200</v>
      </c>
    </row>
    <row r="34">
      <c r="A34" s="41" t="s">
        <v>201</v>
      </c>
      <c r="B34" s="42" t="s">
        <v>202</v>
      </c>
      <c r="C34" s="46">
        <v>0.00243</v>
      </c>
      <c r="D34" s="43">
        <v>0.00207</v>
      </c>
      <c r="E34" s="43">
        <v>3.7E-4</v>
      </c>
      <c r="F34" s="47"/>
      <c r="G34" s="45" t="s">
        <v>140</v>
      </c>
      <c r="H34" s="46">
        <v>2020.0</v>
      </c>
      <c r="I34" s="45" t="s">
        <v>141</v>
      </c>
    </row>
    <row r="35">
      <c r="A35" s="41" t="s">
        <v>203</v>
      </c>
      <c r="B35" s="42" t="s">
        <v>204</v>
      </c>
      <c r="C35" s="46">
        <v>0.0</v>
      </c>
      <c r="D35" s="43">
        <v>0.0</v>
      </c>
      <c r="E35" s="43">
        <v>0.0</v>
      </c>
      <c r="F35" s="47"/>
      <c r="G35" s="45" t="s">
        <v>140</v>
      </c>
      <c r="H35" s="46">
        <v>2020.0</v>
      </c>
      <c r="I35" s="45" t="s">
        <v>141</v>
      </c>
    </row>
    <row r="36">
      <c r="A36" s="41" t="s">
        <v>205</v>
      </c>
      <c r="B36" s="42" t="s">
        <v>206</v>
      </c>
      <c r="C36" s="46">
        <v>0.34709</v>
      </c>
      <c r="D36" s="43">
        <v>0.29491</v>
      </c>
      <c r="E36" s="43">
        <v>0.05218</v>
      </c>
      <c r="F36" s="47"/>
      <c r="G36" s="45" t="s">
        <v>140</v>
      </c>
      <c r="H36" s="46">
        <v>2020.0</v>
      </c>
      <c r="I36" s="45" t="s">
        <v>141</v>
      </c>
    </row>
    <row r="37">
      <c r="A37" s="41" t="s">
        <v>207</v>
      </c>
      <c r="B37" s="42" t="s">
        <v>208</v>
      </c>
      <c r="C37" s="49">
        <v>0.01163</v>
      </c>
      <c r="D37" s="43">
        <v>0.01072</v>
      </c>
      <c r="E37" s="43">
        <v>9.1E-4</v>
      </c>
      <c r="F37" s="43">
        <v>0.01915</v>
      </c>
      <c r="G37" s="45" t="s">
        <v>158</v>
      </c>
      <c r="H37" s="43">
        <v>2021.0</v>
      </c>
      <c r="I37" s="45" t="s">
        <v>170</v>
      </c>
    </row>
    <row r="38">
      <c r="A38" s="41" t="s">
        <v>209</v>
      </c>
      <c r="B38" s="42" t="s">
        <v>210</v>
      </c>
      <c r="C38" s="46">
        <v>0.40668</v>
      </c>
      <c r="D38" s="43">
        <v>0.34554</v>
      </c>
      <c r="E38" s="43">
        <v>0.06114</v>
      </c>
      <c r="F38" s="47"/>
      <c r="G38" s="45" t="s">
        <v>140</v>
      </c>
      <c r="H38" s="46">
        <v>2020.0</v>
      </c>
      <c r="I38" s="45" t="s">
        <v>141</v>
      </c>
    </row>
    <row r="39">
      <c r="A39" s="41" t="s">
        <v>211</v>
      </c>
      <c r="B39" s="42" t="s">
        <v>212</v>
      </c>
      <c r="C39" s="46">
        <v>0.56301</v>
      </c>
      <c r="D39" s="43">
        <v>0.48419</v>
      </c>
      <c r="E39" s="43">
        <v>0.07882</v>
      </c>
      <c r="F39" s="47"/>
      <c r="G39" s="45" t="s">
        <v>140</v>
      </c>
      <c r="H39" s="46">
        <v>2020.0</v>
      </c>
      <c r="I39" s="45" t="s">
        <v>141</v>
      </c>
    </row>
    <row r="40">
      <c r="A40" s="41" t="s">
        <v>213</v>
      </c>
      <c r="B40" s="42" t="s">
        <v>214</v>
      </c>
      <c r="C40" s="46">
        <v>0.41008</v>
      </c>
      <c r="D40" s="43">
        <v>0.33226</v>
      </c>
      <c r="E40" s="43">
        <v>0.07782</v>
      </c>
      <c r="F40" s="47"/>
      <c r="G40" s="45" t="s">
        <v>140</v>
      </c>
      <c r="H40" s="46">
        <v>2021.0</v>
      </c>
      <c r="I40" s="45" t="s">
        <v>141</v>
      </c>
    </row>
    <row r="41">
      <c r="A41" s="41" t="s">
        <v>215</v>
      </c>
      <c r="B41" s="42" t="s">
        <v>216</v>
      </c>
      <c r="C41" s="46">
        <v>0.25526</v>
      </c>
      <c r="D41" s="43">
        <v>0.21689</v>
      </c>
      <c r="E41" s="43">
        <v>0.03837</v>
      </c>
      <c r="F41" s="47"/>
      <c r="G41" s="45" t="s">
        <v>140</v>
      </c>
      <c r="H41" s="46">
        <v>2020.0</v>
      </c>
      <c r="I41" s="45" t="s">
        <v>141</v>
      </c>
    </row>
    <row r="42">
      <c r="A42" s="41" t="s">
        <v>217</v>
      </c>
      <c r="B42" s="42" t="s">
        <v>218</v>
      </c>
      <c r="C42" s="43">
        <v>0.5374</v>
      </c>
      <c r="D42" s="43">
        <v>0.45216</v>
      </c>
      <c r="E42" s="43">
        <v>0.08524</v>
      </c>
      <c r="F42" s="48"/>
      <c r="G42" s="45" t="s">
        <v>152</v>
      </c>
      <c r="H42" s="43">
        <v>2020.0</v>
      </c>
      <c r="I42" s="45" t="s">
        <v>153</v>
      </c>
    </row>
    <row r="43">
      <c r="A43" s="41" t="s">
        <v>219</v>
      </c>
      <c r="B43" s="42" t="s">
        <v>220</v>
      </c>
      <c r="C43" s="46">
        <v>0.19668</v>
      </c>
      <c r="D43" s="43">
        <v>0.15936</v>
      </c>
      <c r="E43" s="43">
        <v>0.03733</v>
      </c>
      <c r="F43" s="47"/>
      <c r="G43" s="45" t="s">
        <v>140</v>
      </c>
      <c r="H43" s="46">
        <v>2020.0</v>
      </c>
      <c r="I43" s="45" t="s">
        <v>141</v>
      </c>
    </row>
    <row r="44">
      <c r="A44" s="41" t="s">
        <v>221</v>
      </c>
      <c r="B44" s="42" t="s">
        <v>222</v>
      </c>
      <c r="C44" s="46">
        <v>0.00714</v>
      </c>
      <c r="D44" s="43">
        <v>0.00614</v>
      </c>
      <c r="E44" s="43">
        <v>0.001</v>
      </c>
      <c r="F44" s="47"/>
      <c r="G44" s="45" t="s">
        <v>140</v>
      </c>
      <c r="H44" s="46">
        <v>2021.0</v>
      </c>
      <c r="I44" s="45" t="s">
        <v>141</v>
      </c>
    </row>
    <row r="45">
      <c r="A45" s="41" t="s">
        <v>223</v>
      </c>
      <c r="B45" s="42" t="s">
        <v>224</v>
      </c>
      <c r="C45" s="46">
        <v>0.61471</v>
      </c>
      <c r="D45" s="43">
        <v>0.52865</v>
      </c>
      <c r="E45" s="43">
        <v>0.08606</v>
      </c>
      <c r="F45" s="47"/>
      <c r="G45" s="45" t="s">
        <v>140</v>
      </c>
      <c r="H45" s="46">
        <v>2020.0</v>
      </c>
      <c r="I45" s="45" t="s">
        <v>141</v>
      </c>
    </row>
    <row r="46">
      <c r="A46" s="41" t="s">
        <v>225</v>
      </c>
      <c r="B46" s="42" t="s">
        <v>226</v>
      </c>
      <c r="C46" s="46">
        <v>0.60694</v>
      </c>
      <c r="D46" s="43">
        <v>0.51569</v>
      </c>
      <c r="E46" s="43">
        <v>0.09124</v>
      </c>
      <c r="F46" s="47"/>
      <c r="G46" s="45" t="s">
        <v>140</v>
      </c>
      <c r="H46" s="46">
        <v>2020.0</v>
      </c>
      <c r="I46" s="45" t="s">
        <v>141</v>
      </c>
    </row>
    <row r="47">
      <c r="A47" s="41" t="s">
        <v>227</v>
      </c>
      <c r="B47" s="42" t="s">
        <v>228</v>
      </c>
      <c r="C47" s="49">
        <v>0.62296</v>
      </c>
      <c r="D47" s="43">
        <v>0.6036</v>
      </c>
      <c r="E47" s="43">
        <v>0.01936</v>
      </c>
      <c r="F47" s="43">
        <v>0.62507</v>
      </c>
      <c r="G47" s="45" t="s">
        <v>158</v>
      </c>
      <c r="H47" s="43">
        <v>2021.0</v>
      </c>
      <c r="I47" s="45" t="s">
        <v>170</v>
      </c>
    </row>
    <row r="48">
      <c r="A48" s="41" t="s">
        <v>229</v>
      </c>
      <c r="B48" s="42" t="s">
        <v>230</v>
      </c>
      <c r="C48" s="49">
        <v>0.50671</v>
      </c>
      <c r="D48" s="43">
        <v>0.46926</v>
      </c>
      <c r="E48" s="43">
        <v>0.03745</v>
      </c>
      <c r="F48" s="43">
        <v>0.54996</v>
      </c>
      <c r="G48" s="45" t="s">
        <v>158</v>
      </c>
      <c r="H48" s="43">
        <v>2021.0</v>
      </c>
      <c r="I48" s="45" t="s">
        <v>170</v>
      </c>
    </row>
    <row r="49">
      <c r="A49" s="41" t="s">
        <v>231</v>
      </c>
      <c r="B49" s="42" t="s">
        <v>232</v>
      </c>
      <c r="C49" s="49">
        <v>0.37764</v>
      </c>
      <c r="D49" s="43">
        <v>0.36</v>
      </c>
      <c r="E49" s="43">
        <v>0.01764</v>
      </c>
      <c r="F49" s="43">
        <v>0.61784</v>
      </c>
      <c r="G49" s="45" t="s">
        <v>158</v>
      </c>
      <c r="H49" s="43">
        <v>2021.0</v>
      </c>
      <c r="I49" s="45" t="s">
        <v>170</v>
      </c>
    </row>
    <row r="50">
      <c r="A50" s="41" t="s">
        <v>233</v>
      </c>
      <c r="B50" s="42" t="s">
        <v>234</v>
      </c>
      <c r="C50" s="46">
        <v>0.75068</v>
      </c>
      <c r="D50" s="43">
        <v>0.63783</v>
      </c>
      <c r="E50" s="43">
        <v>0.11285</v>
      </c>
      <c r="F50" s="47"/>
      <c r="G50" s="45" t="s">
        <v>140</v>
      </c>
      <c r="H50" s="46">
        <v>2020.0</v>
      </c>
      <c r="I50" s="45" t="s">
        <v>141</v>
      </c>
    </row>
    <row r="51">
      <c r="A51" s="41" t="s">
        <v>235</v>
      </c>
      <c r="B51" s="42" t="s">
        <v>236</v>
      </c>
      <c r="C51" s="49">
        <v>0.18134</v>
      </c>
      <c r="D51" s="43">
        <v>0.16878</v>
      </c>
      <c r="E51" s="43">
        <v>0.01256</v>
      </c>
      <c r="F51" s="43">
        <v>0.52932</v>
      </c>
      <c r="G51" s="45" t="s">
        <v>158</v>
      </c>
      <c r="H51" s="43">
        <v>2021.0</v>
      </c>
      <c r="I51" s="45" t="s">
        <v>170</v>
      </c>
    </row>
    <row r="52">
      <c r="A52" s="41" t="s">
        <v>237</v>
      </c>
      <c r="B52" s="42" t="s">
        <v>238</v>
      </c>
      <c r="C52" s="46">
        <v>0.47771</v>
      </c>
      <c r="D52" s="43">
        <v>0.41083</v>
      </c>
      <c r="E52" s="43">
        <v>0.06688</v>
      </c>
      <c r="F52" s="47"/>
      <c r="G52" s="45" t="s">
        <v>140</v>
      </c>
      <c r="H52" s="46">
        <v>2020.0</v>
      </c>
      <c r="I52" s="45" t="s">
        <v>141</v>
      </c>
    </row>
    <row r="53">
      <c r="A53" s="41" t="s">
        <v>239</v>
      </c>
      <c r="B53" s="42" t="s">
        <v>240</v>
      </c>
      <c r="C53" s="46">
        <v>0.66682</v>
      </c>
      <c r="D53" s="43">
        <v>0.57347</v>
      </c>
      <c r="E53" s="43">
        <v>0.09336</v>
      </c>
      <c r="F53" s="47"/>
      <c r="G53" s="45" t="s">
        <v>140</v>
      </c>
      <c r="H53" s="46">
        <v>2020.0</v>
      </c>
      <c r="I53" s="45" t="s">
        <v>141</v>
      </c>
    </row>
    <row r="54">
      <c r="A54" s="41" t="s">
        <v>241</v>
      </c>
      <c r="B54" s="42" t="s">
        <v>242</v>
      </c>
      <c r="C54" s="46">
        <v>0.44841</v>
      </c>
      <c r="D54" s="43">
        <v>0.381</v>
      </c>
      <c r="E54" s="43">
        <v>0.06741</v>
      </c>
      <c r="F54" s="47"/>
      <c r="G54" s="45" t="s">
        <v>140</v>
      </c>
      <c r="H54" s="46">
        <v>2020.0</v>
      </c>
      <c r="I54" s="45" t="s">
        <v>141</v>
      </c>
    </row>
    <row r="55">
      <c r="A55" s="41" t="s">
        <v>243</v>
      </c>
      <c r="B55" s="42" t="s">
        <v>244</v>
      </c>
      <c r="C55" s="46">
        <v>0.11012</v>
      </c>
      <c r="D55" s="43">
        <v>0.08922</v>
      </c>
      <c r="E55" s="43">
        <v>0.0209</v>
      </c>
      <c r="F55" s="47"/>
      <c r="G55" s="45" t="s">
        <v>140</v>
      </c>
      <c r="H55" s="46">
        <v>2021.0</v>
      </c>
      <c r="I55" s="45" t="s">
        <v>141</v>
      </c>
    </row>
    <row r="56">
      <c r="A56" s="41" t="s">
        <v>245</v>
      </c>
      <c r="B56" s="42" t="s">
        <v>246</v>
      </c>
      <c r="C56" s="49">
        <v>0.61613</v>
      </c>
      <c r="D56" s="43">
        <v>0.53852</v>
      </c>
      <c r="E56" s="43">
        <v>0.07761</v>
      </c>
      <c r="F56" s="43">
        <v>0.63658</v>
      </c>
      <c r="G56" s="45" t="s">
        <v>158</v>
      </c>
      <c r="H56" s="43">
        <v>2021.0</v>
      </c>
      <c r="I56" s="45" t="s">
        <v>170</v>
      </c>
    </row>
    <row r="57">
      <c r="A57" s="41" t="s">
        <v>247</v>
      </c>
      <c r="B57" s="42" t="s">
        <v>248</v>
      </c>
      <c r="C57" s="46">
        <v>0.44722</v>
      </c>
      <c r="D57" s="43">
        <v>0.38885</v>
      </c>
      <c r="E57" s="43">
        <v>0.05837</v>
      </c>
      <c r="F57" s="47"/>
      <c r="G57" s="45" t="s">
        <v>140</v>
      </c>
      <c r="H57" s="46">
        <v>2021.0</v>
      </c>
      <c r="I57" s="45" t="s">
        <v>141</v>
      </c>
    </row>
    <row r="58">
      <c r="A58" s="41" t="s">
        <v>249</v>
      </c>
      <c r="B58" s="42" t="s">
        <v>250</v>
      </c>
      <c r="C58" s="46">
        <v>0.70172</v>
      </c>
      <c r="D58" s="43">
        <v>0.59623</v>
      </c>
      <c r="E58" s="43">
        <v>0.10549</v>
      </c>
      <c r="F58" s="47"/>
      <c r="G58" s="45" t="s">
        <v>140</v>
      </c>
      <c r="H58" s="46">
        <v>2020.0</v>
      </c>
      <c r="I58" s="45" t="s">
        <v>141</v>
      </c>
    </row>
    <row r="59">
      <c r="A59" s="41" t="s">
        <v>251</v>
      </c>
      <c r="B59" s="42" t="s">
        <v>252</v>
      </c>
      <c r="C59" s="49">
        <v>0.1533</v>
      </c>
      <c r="D59" s="43">
        <v>0.13692</v>
      </c>
      <c r="E59" s="43">
        <v>0.01638</v>
      </c>
      <c r="F59" s="43">
        <v>0.29583</v>
      </c>
      <c r="G59" s="45" t="s">
        <v>158</v>
      </c>
      <c r="H59" s="43">
        <v>2021.0</v>
      </c>
      <c r="I59" s="45" t="s">
        <v>170</v>
      </c>
    </row>
    <row r="60">
      <c r="A60" s="41" t="s">
        <v>253</v>
      </c>
      <c r="B60" s="42" t="s">
        <v>254</v>
      </c>
      <c r="C60" s="46">
        <v>5.3E-4</v>
      </c>
      <c r="D60" s="43">
        <v>4.5E-4</v>
      </c>
      <c r="E60" s="43">
        <v>8.0E-5</v>
      </c>
      <c r="F60" s="47"/>
      <c r="G60" s="45" t="s">
        <v>140</v>
      </c>
      <c r="H60" s="46">
        <v>2020.0</v>
      </c>
      <c r="I60" s="45" t="s">
        <v>141</v>
      </c>
    </row>
    <row r="61">
      <c r="A61" s="41" t="s">
        <v>255</v>
      </c>
      <c r="B61" s="42" t="s">
        <v>256</v>
      </c>
      <c r="C61" s="49">
        <v>0.09584</v>
      </c>
      <c r="D61" s="43">
        <v>0.09238</v>
      </c>
      <c r="E61" s="43">
        <v>0.00346</v>
      </c>
      <c r="F61" s="43">
        <v>0.28532</v>
      </c>
      <c r="G61" s="45" t="s">
        <v>158</v>
      </c>
      <c r="H61" s="43">
        <v>2021.0</v>
      </c>
      <c r="I61" s="45" t="s">
        <v>170</v>
      </c>
    </row>
    <row r="62">
      <c r="A62" s="41" t="s">
        <v>257</v>
      </c>
      <c r="B62" s="42" t="s">
        <v>258</v>
      </c>
      <c r="C62" s="46">
        <v>0.27883</v>
      </c>
      <c r="D62" s="43">
        <v>0.23979</v>
      </c>
      <c r="E62" s="43">
        <v>0.03904</v>
      </c>
      <c r="F62" s="47"/>
      <c r="G62" s="45" t="s">
        <v>140</v>
      </c>
      <c r="H62" s="46">
        <v>2020.0</v>
      </c>
      <c r="I62" s="45" t="s">
        <v>141</v>
      </c>
    </row>
    <row r="63">
      <c r="A63" s="41" t="s">
        <v>259</v>
      </c>
      <c r="B63" s="42" t="s">
        <v>260</v>
      </c>
      <c r="C63" s="46">
        <v>0.37534</v>
      </c>
      <c r="D63" s="43">
        <v>0.30411</v>
      </c>
      <c r="E63" s="43">
        <v>0.07123</v>
      </c>
      <c r="F63" s="47"/>
      <c r="G63" s="45" t="s">
        <v>140</v>
      </c>
      <c r="H63" s="46">
        <v>2020.0</v>
      </c>
      <c r="I63" s="45" t="s">
        <v>141</v>
      </c>
    </row>
    <row r="64">
      <c r="A64" s="41" t="s">
        <v>261</v>
      </c>
      <c r="B64" s="42" t="s">
        <v>262</v>
      </c>
      <c r="C64" s="46">
        <v>0.42346</v>
      </c>
      <c r="D64" s="43">
        <v>0.39148</v>
      </c>
      <c r="E64" s="43">
        <v>0.03198</v>
      </c>
      <c r="F64" s="47"/>
      <c r="G64" s="45" t="s">
        <v>140</v>
      </c>
      <c r="H64" s="46">
        <v>2020.0</v>
      </c>
      <c r="I64" s="45" t="s">
        <v>141</v>
      </c>
    </row>
    <row r="65">
      <c r="A65" s="41" t="s">
        <v>263</v>
      </c>
      <c r="B65" s="42" t="s">
        <v>108</v>
      </c>
      <c r="C65" s="49">
        <v>0.04098</v>
      </c>
      <c r="D65" s="43">
        <v>0.03742</v>
      </c>
      <c r="E65" s="43">
        <v>0.00356</v>
      </c>
      <c r="F65" s="43">
        <v>0.04857</v>
      </c>
      <c r="G65" s="45" t="s">
        <v>158</v>
      </c>
      <c r="H65" s="43">
        <v>2021.0</v>
      </c>
      <c r="I65" s="45" t="s">
        <v>170</v>
      </c>
    </row>
    <row r="66">
      <c r="A66" s="41" t="s">
        <v>264</v>
      </c>
      <c r="B66" s="42" t="s">
        <v>265</v>
      </c>
      <c r="C66" s="46">
        <v>0.31174</v>
      </c>
      <c r="D66" s="43">
        <v>0.26488</v>
      </c>
      <c r="E66" s="43">
        <v>0.04687</v>
      </c>
      <c r="F66" s="47"/>
      <c r="G66" s="45" t="s">
        <v>140</v>
      </c>
      <c r="H66" s="46">
        <v>2020.0</v>
      </c>
      <c r="I66" s="45" t="s">
        <v>141</v>
      </c>
    </row>
    <row r="67">
      <c r="A67" s="41" t="s">
        <v>266</v>
      </c>
      <c r="B67" s="42" t="s">
        <v>267</v>
      </c>
      <c r="C67" s="49">
        <v>0.21107</v>
      </c>
      <c r="D67" s="43">
        <v>0.19338</v>
      </c>
      <c r="E67" s="43">
        <v>0.01769</v>
      </c>
      <c r="F67" s="43">
        <v>0.35117</v>
      </c>
      <c r="G67" s="45" t="s">
        <v>268</v>
      </c>
      <c r="H67" s="43">
        <v>2020.0</v>
      </c>
      <c r="I67" s="45" t="s">
        <v>269</v>
      </c>
    </row>
    <row r="68">
      <c r="A68" s="41" t="s">
        <v>270</v>
      </c>
      <c r="B68" s="42" t="s">
        <v>271</v>
      </c>
      <c r="C68" s="46">
        <v>0.75068</v>
      </c>
      <c r="D68" s="43">
        <v>0.64559</v>
      </c>
      <c r="E68" s="43">
        <v>0.1051</v>
      </c>
      <c r="F68" s="47"/>
      <c r="G68" s="45" t="s">
        <v>140</v>
      </c>
      <c r="H68" s="46">
        <v>2020.0</v>
      </c>
      <c r="I68" s="45" t="s">
        <v>141</v>
      </c>
    </row>
    <row r="69">
      <c r="A69" s="41" t="s">
        <v>272</v>
      </c>
      <c r="B69" s="42" t="s">
        <v>273</v>
      </c>
      <c r="C69" s="46">
        <v>0.08016</v>
      </c>
      <c r="D69" s="43">
        <v>0.0741</v>
      </c>
      <c r="E69" s="43">
        <v>0.00605</v>
      </c>
      <c r="F69" s="47"/>
      <c r="G69" s="45" t="s">
        <v>140</v>
      </c>
      <c r="H69" s="46">
        <v>2021.0</v>
      </c>
      <c r="I69" s="45" t="s">
        <v>141</v>
      </c>
    </row>
    <row r="70">
      <c r="A70" s="41" t="s">
        <v>274</v>
      </c>
      <c r="B70" s="42" t="s">
        <v>275</v>
      </c>
      <c r="C70" s="46">
        <v>0.37534</v>
      </c>
      <c r="D70" s="43">
        <v>0.30411</v>
      </c>
      <c r="E70" s="43">
        <v>0.07123</v>
      </c>
      <c r="F70" s="47"/>
      <c r="G70" s="45" t="s">
        <v>140</v>
      </c>
      <c r="H70" s="46">
        <v>2020.0</v>
      </c>
      <c r="I70" s="45" t="s">
        <v>141</v>
      </c>
    </row>
    <row r="71">
      <c r="A71" s="41" t="s">
        <v>276</v>
      </c>
      <c r="B71" s="42" t="s">
        <v>277</v>
      </c>
      <c r="C71" s="46">
        <v>0.32527</v>
      </c>
      <c r="D71" s="43">
        <v>0.27637</v>
      </c>
      <c r="E71" s="43">
        <v>0.0489</v>
      </c>
      <c r="F71" s="47"/>
      <c r="G71" s="45" t="s">
        <v>140</v>
      </c>
      <c r="H71" s="46">
        <v>2020.0</v>
      </c>
      <c r="I71" s="45" t="s">
        <v>141</v>
      </c>
    </row>
    <row r="72">
      <c r="A72" s="41" t="s">
        <v>278</v>
      </c>
      <c r="B72" s="42" t="s">
        <v>279</v>
      </c>
      <c r="C72" s="46">
        <v>0.12512</v>
      </c>
      <c r="D72" s="43">
        <v>0.1076</v>
      </c>
      <c r="E72" s="43">
        <v>0.01752</v>
      </c>
      <c r="F72" s="47"/>
      <c r="G72" s="45" t="s">
        <v>140</v>
      </c>
      <c r="H72" s="46">
        <v>2020.0</v>
      </c>
      <c r="I72" s="45" t="s">
        <v>141</v>
      </c>
    </row>
    <row r="73">
      <c r="A73" s="41" t="s">
        <v>280</v>
      </c>
      <c r="B73" s="42" t="s">
        <v>281</v>
      </c>
      <c r="C73" s="46">
        <v>0.75068</v>
      </c>
      <c r="D73" s="43">
        <v>0.63783</v>
      </c>
      <c r="E73" s="43">
        <v>0.11285</v>
      </c>
      <c r="F73" s="47"/>
      <c r="G73" s="45" t="s">
        <v>140</v>
      </c>
      <c r="H73" s="46">
        <v>2020.0</v>
      </c>
      <c r="I73" s="45" t="s">
        <v>141</v>
      </c>
    </row>
    <row r="74">
      <c r="A74" s="41" t="s">
        <v>282</v>
      </c>
      <c r="B74" s="42" t="s">
        <v>283</v>
      </c>
      <c r="C74" s="46">
        <v>0.17377</v>
      </c>
      <c r="D74" s="43">
        <v>0.14765</v>
      </c>
      <c r="E74" s="43">
        <v>0.02612</v>
      </c>
      <c r="F74" s="47"/>
      <c r="G74" s="45" t="s">
        <v>140</v>
      </c>
      <c r="H74" s="46">
        <v>2020.0</v>
      </c>
      <c r="I74" s="45" t="s">
        <v>141</v>
      </c>
    </row>
    <row r="75">
      <c r="A75" s="41" t="s">
        <v>284</v>
      </c>
      <c r="B75" s="42" t="s">
        <v>285</v>
      </c>
      <c r="C75" s="46">
        <v>0.63841</v>
      </c>
      <c r="D75" s="43">
        <v>0.54904</v>
      </c>
      <c r="E75" s="43">
        <v>0.08938</v>
      </c>
      <c r="F75" s="47"/>
      <c r="G75" s="45" t="s">
        <v>140</v>
      </c>
      <c r="H75" s="46">
        <v>2020.0</v>
      </c>
      <c r="I75" s="45" t="s">
        <v>141</v>
      </c>
    </row>
    <row r="76">
      <c r="A76" s="41" t="s">
        <v>286</v>
      </c>
      <c r="B76" s="42" t="s">
        <v>287</v>
      </c>
      <c r="C76" s="46">
        <v>0.67097</v>
      </c>
      <c r="D76" s="43">
        <v>0.5701</v>
      </c>
      <c r="E76" s="43">
        <v>0.10087</v>
      </c>
      <c r="F76" s="47"/>
      <c r="G76" s="45" t="s">
        <v>140</v>
      </c>
      <c r="H76" s="46">
        <v>2020.0</v>
      </c>
      <c r="I76" s="45" t="s">
        <v>141</v>
      </c>
    </row>
    <row r="77">
      <c r="A77" s="41" t="s">
        <v>288</v>
      </c>
      <c r="B77" s="42" t="s">
        <v>289</v>
      </c>
      <c r="C77" s="49">
        <v>0.33664</v>
      </c>
      <c r="D77" s="43">
        <v>0.32622</v>
      </c>
      <c r="E77" s="43">
        <v>0.01042</v>
      </c>
      <c r="F77" s="43">
        <v>0.44463</v>
      </c>
      <c r="G77" s="45" t="s">
        <v>158</v>
      </c>
      <c r="H77" s="43">
        <v>2021.0</v>
      </c>
      <c r="I77" s="45" t="s">
        <v>170</v>
      </c>
    </row>
    <row r="78">
      <c r="A78" s="41" t="s">
        <v>290</v>
      </c>
      <c r="B78" s="42" t="s">
        <v>291</v>
      </c>
      <c r="C78" s="46">
        <v>0.25911</v>
      </c>
      <c r="D78" s="43">
        <v>0.22283</v>
      </c>
      <c r="E78" s="43">
        <v>0.03628</v>
      </c>
      <c r="F78" s="47"/>
      <c r="G78" s="45" t="s">
        <v>140</v>
      </c>
      <c r="H78" s="46">
        <v>2020.0</v>
      </c>
      <c r="I78" s="45" t="s">
        <v>141</v>
      </c>
    </row>
    <row r="79">
      <c r="A79" s="41" t="s">
        <v>292</v>
      </c>
      <c r="B79" s="42" t="s">
        <v>293</v>
      </c>
      <c r="C79" s="46">
        <v>0.72099</v>
      </c>
      <c r="D79" s="43">
        <v>0.62006</v>
      </c>
      <c r="E79" s="43">
        <v>0.10094</v>
      </c>
      <c r="F79" s="47"/>
      <c r="G79" s="45" t="s">
        <v>140</v>
      </c>
      <c r="H79" s="46">
        <v>2020.0</v>
      </c>
      <c r="I79" s="45" t="s">
        <v>141</v>
      </c>
    </row>
    <row r="80">
      <c r="A80" s="41" t="s">
        <v>294</v>
      </c>
      <c r="B80" s="42" t="s">
        <v>295</v>
      </c>
      <c r="C80" s="46">
        <v>0.75068</v>
      </c>
      <c r="D80" s="43">
        <v>0.63783</v>
      </c>
      <c r="E80" s="43">
        <v>0.11285</v>
      </c>
      <c r="F80" s="47"/>
      <c r="G80" s="45" t="s">
        <v>140</v>
      </c>
      <c r="H80" s="46">
        <v>2020.0</v>
      </c>
      <c r="I80" s="45" t="s">
        <v>141</v>
      </c>
    </row>
    <row r="81">
      <c r="A81" s="41" t="s">
        <v>296</v>
      </c>
      <c r="B81" s="42" t="s">
        <v>297</v>
      </c>
      <c r="C81" s="46">
        <v>0.64714</v>
      </c>
      <c r="D81" s="43">
        <v>0.52433</v>
      </c>
      <c r="E81" s="43">
        <v>0.12281</v>
      </c>
      <c r="F81" s="47"/>
      <c r="G81" s="45" t="s">
        <v>140</v>
      </c>
      <c r="H81" s="46">
        <v>2020.0</v>
      </c>
      <c r="I81" s="45" t="s">
        <v>141</v>
      </c>
    </row>
    <row r="82">
      <c r="A82" s="41" t="s">
        <v>298</v>
      </c>
      <c r="B82" s="42" t="s">
        <v>299</v>
      </c>
      <c r="C82" s="43">
        <v>0.71</v>
      </c>
      <c r="D82" s="43">
        <v>0.59738</v>
      </c>
      <c r="E82" s="43">
        <v>0.11262</v>
      </c>
      <c r="F82" s="48"/>
      <c r="G82" s="45" t="s">
        <v>300</v>
      </c>
      <c r="H82" s="43">
        <v>2021.0</v>
      </c>
      <c r="I82" s="45" t="s">
        <v>301</v>
      </c>
    </row>
    <row r="83">
      <c r="A83" s="41" t="s">
        <v>298</v>
      </c>
      <c r="B83" s="42" t="s">
        <v>299</v>
      </c>
      <c r="C83" s="43">
        <v>0.65</v>
      </c>
      <c r="D83" s="43">
        <v>0.5469</v>
      </c>
      <c r="E83" s="43">
        <v>0.1031</v>
      </c>
      <c r="F83" s="48"/>
      <c r="G83" s="45" t="s">
        <v>302</v>
      </c>
      <c r="H83" s="43">
        <v>2021.0</v>
      </c>
      <c r="I83" s="45" t="s">
        <v>301</v>
      </c>
    </row>
    <row r="84">
      <c r="A84" s="41" t="s">
        <v>303</v>
      </c>
      <c r="B84" s="42" t="s">
        <v>304</v>
      </c>
      <c r="C84" s="46">
        <v>0.34005</v>
      </c>
      <c r="D84" s="43">
        <v>0.29245</v>
      </c>
      <c r="E84" s="43">
        <v>0.04761</v>
      </c>
      <c r="F84" s="47"/>
      <c r="G84" s="45" t="s">
        <v>140</v>
      </c>
      <c r="H84" s="46">
        <v>2020.0</v>
      </c>
      <c r="I84" s="45" t="s">
        <v>141</v>
      </c>
    </row>
    <row r="85">
      <c r="A85" s="41" t="s">
        <v>305</v>
      </c>
      <c r="B85" s="42" t="s">
        <v>306</v>
      </c>
      <c r="C85" s="49">
        <v>0.20052</v>
      </c>
      <c r="D85" s="43">
        <v>0.17587</v>
      </c>
      <c r="E85" s="43">
        <v>0.02465</v>
      </c>
      <c r="F85" s="43">
        <v>0.4665</v>
      </c>
      <c r="G85" s="45" t="s">
        <v>158</v>
      </c>
      <c r="H85" s="43">
        <v>2021.0</v>
      </c>
      <c r="I85" s="45" t="s">
        <v>170</v>
      </c>
    </row>
    <row r="86">
      <c r="A86" s="41" t="s">
        <v>307</v>
      </c>
      <c r="B86" s="42" t="s">
        <v>308</v>
      </c>
      <c r="C86" s="46">
        <v>0.65111</v>
      </c>
      <c r="D86" s="43">
        <v>0.55995</v>
      </c>
      <c r="E86" s="43">
        <v>0.09115</v>
      </c>
      <c r="F86" s="47"/>
      <c r="G86" s="45" t="s">
        <v>140</v>
      </c>
      <c r="H86" s="46">
        <v>2020.0</v>
      </c>
      <c r="I86" s="45" t="s">
        <v>141</v>
      </c>
    </row>
    <row r="87">
      <c r="A87" s="41" t="s">
        <v>309</v>
      </c>
      <c r="B87" s="42" t="s">
        <v>310</v>
      </c>
      <c r="C87" s="49">
        <v>0.22397</v>
      </c>
      <c r="D87" s="43">
        <v>0.19883</v>
      </c>
      <c r="E87" s="43">
        <v>0.02514</v>
      </c>
      <c r="F87" s="43">
        <v>0.27626</v>
      </c>
      <c r="G87" s="45" t="s">
        <v>158</v>
      </c>
      <c r="H87" s="43">
        <v>2021.0</v>
      </c>
      <c r="I87" s="45" t="s">
        <v>170</v>
      </c>
    </row>
    <row r="88">
      <c r="A88" s="41" t="s">
        <v>311</v>
      </c>
      <c r="B88" s="42" t="s">
        <v>312</v>
      </c>
      <c r="C88" s="43">
        <v>0.7177</v>
      </c>
      <c r="D88" s="43">
        <v>0.64464</v>
      </c>
      <c r="E88" s="43">
        <v>0.07306</v>
      </c>
      <c r="F88" s="48"/>
      <c r="G88" s="45" t="s">
        <v>152</v>
      </c>
      <c r="H88" s="43">
        <v>2020.0</v>
      </c>
      <c r="I88" s="45" t="s">
        <v>153</v>
      </c>
    </row>
    <row r="89">
      <c r="A89" s="41" t="s">
        <v>313</v>
      </c>
      <c r="B89" s="42" t="s">
        <v>314</v>
      </c>
      <c r="C89" s="49">
        <v>0.3771</v>
      </c>
      <c r="D89" s="43">
        <v>0.34555</v>
      </c>
      <c r="E89" s="43">
        <v>0.03155</v>
      </c>
      <c r="F89" s="43">
        <v>0.57009</v>
      </c>
      <c r="G89" s="45" t="s">
        <v>158</v>
      </c>
      <c r="H89" s="43">
        <v>2021.0</v>
      </c>
      <c r="I89" s="45" t="s">
        <v>170</v>
      </c>
    </row>
    <row r="90">
      <c r="A90" s="52" t="s">
        <v>315</v>
      </c>
      <c r="B90" s="53" t="s">
        <v>316</v>
      </c>
      <c r="C90" s="54">
        <v>0.5717</v>
      </c>
      <c r="D90" s="55">
        <v>0.55253</v>
      </c>
      <c r="E90" s="55">
        <v>0.01916</v>
      </c>
      <c r="F90" s="56"/>
      <c r="G90" s="57" t="s">
        <v>140</v>
      </c>
      <c r="H90" s="54">
        <v>2020.0</v>
      </c>
      <c r="I90" s="57" t="s">
        <v>141</v>
      </c>
    </row>
    <row r="91">
      <c r="A91" s="41" t="s">
        <v>317</v>
      </c>
      <c r="B91" s="42" t="s">
        <v>318</v>
      </c>
      <c r="C91" s="43">
        <v>0.7082</v>
      </c>
      <c r="D91" s="43">
        <v>0.55121</v>
      </c>
      <c r="E91" s="43">
        <v>0.15699</v>
      </c>
      <c r="F91" s="48"/>
      <c r="G91" s="45" t="s">
        <v>152</v>
      </c>
      <c r="H91" s="43">
        <v>2020.0</v>
      </c>
      <c r="I91" s="45" t="s">
        <v>153</v>
      </c>
    </row>
    <row r="92">
      <c r="A92" s="41" t="s">
        <v>319</v>
      </c>
      <c r="B92" s="42" t="s">
        <v>320</v>
      </c>
      <c r="C92" s="46">
        <v>0.49673</v>
      </c>
      <c r="D92" s="43">
        <v>0.41794</v>
      </c>
      <c r="E92" s="43">
        <v>0.07879</v>
      </c>
      <c r="F92" s="47"/>
      <c r="G92" s="45" t="s">
        <v>140</v>
      </c>
      <c r="H92" s="46">
        <v>2020.0</v>
      </c>
      <c r="I92" s="45" t="s">
        <v>141</v>
      </c>
    </row>
    <row r="93">
      <c r="A93" s="41" t="s">
        <v>321</v>
      </c>
      <c r="B93" s="42" t="s">
        <v>322</v>
      </c>
      <c r="C93" s="46">
        <v>0.4741</v>
      </c>
      <c r="D93" s="43">
        <v>0.3989</v>
      </c>
      <c r="E93" s="43">
        <v>0.0752</v>
      </c>
      <c r="F93" s="47"/>
      <c r="G93" s="45" t="s">
        <v>140</v>
      </c>
      <c r="H93" s="46">
        <v>2020.0</v>
      </c>
      <c r="I93" s="45" t="s">
        <v>141</v>
      </c>
    </row>
    <row r="94">
      <c r="A94" s="41" t="s">
        <v>323</v>
      </c>
      <c r="B94" s="42" t="s">
        <v>324</v>
      </c>
      <c r="C94" s="49">
        <v>1.0E-4</v>
      </c>
      <c r="D94" s="43">
        <v>9.0E-5</v>
      </c>
      <c r="E94" s="43">
        <v>1.0E-5</v>
      </c>
      <c r="F94" s="43">
        <v>0.42348</v>
      </c>
      <c r="G94" s="45" t="s">
        <v>158</v>
      </c>
      <c r="H94" s="43">
        <v>2021.0</v>
      </c>
      <c r="I94" s="45" t="s">
        <v>170</v>
      </c>
    </row>
    <row r="95">
      <c r="A95" s="41" t="s">
        <v>325</v>
      </c>
      <c r="B95" s="42" t="s">
        <v>326</v>
      </c>
      <c r="C95" s="49">
        <v>0.30685</v>
      </c>
      <c r="D95" s="43">
        <v>0.28513</v>
      </c>
      <c r="E95" s="43">
        <v>0.02172</v>
      </c>
      <c r="F95" s="43">
        <v>0.45657</v>
      </c>
      <c r="G95" s="45" t="s">
        <v>158</v>
      </c>
      <c r="H95" s="43">
        <v>2021.0</v>
      </c>
      <c r="I95" s="45" t="s">
        <v>170</v>
      </c>
    </row>
    <row r="96">
      <c r="A96" s="41" t="s">
        <v>327</v>
      </c>
      <c r="B96" s="42" t="s">
        <v>328</v>
      </c>
      <c r="C96" s="46">
        <v>0.55424</v>
      </c>
      <c r="D96" s="43">
        <v>0.47665</v>
      </c>
      <c r="E96" s="43">
        <v>0.07759</v>
      </c>
      <c r="F96" s="47"/>
      <c r="G96" s="45" t="s">
        <v>140</v>
      </c>
      <c r="H96" s="46">
        <v>2020.0</v>
      </c>
      <c r="I96" s="45" t="s">
        <v>141</v>
      </c>
    </row>
    <row r="97">
      <c r="A97" s="41" t="s">
        <v>329</v>
      </c>
      <c r="B97" s="42" t="s">
        <v>330</v>
      </c>
      <c r="C97" s="46">
        <v>0.40461</v>
      </c>
      <c r="D97" s="43">
        <v>0.34043</v>
      </c>
      <c r="E97" s="43">
        <v>0.06418</v>
      </c>
      <c r="F97" s="47"/>
      <c r="G97" s="45" t="s">
        <v>140</v>
      </c>
      <c r="H97" s="46">
        <v>2020.0</v>
      </c>
      <c r="I97" s="45" t="s">
        <v>141</v>
      </c>
    </row>
    <row r="98">
      <c r="A98" s="41" t="s">
        <v>331</v>
      </c>
      <c r="B98" s="42" t="s">
        <v>332</v>
      </c>
      <c r="C98" s="43">
        <v>0.4658</v>
      </c>
      <c r="D98" s="43">
        <v>0.44289</v>
      </c>
      <c r="E98" s="43">
        <v>0.02291</v>
      </c>
      <c r="F98" s="48"/>
      <c r="G98" s="45" t="s">
        <v>152</v>
      </c>
      <c r="H98" s="43">
        <v>2020.0</v>
      </c>
      <c r="I98" s="45" t="s">
        <v>153</v>
      </c>
    </row>
    <row r="99">
      <c r="A99" s="41" t="s">
        <v>333</v>
      </c>
      <c r="B99" s="42" t="s">
        <v>334</v>
      </c>
      <c r="C99" s="46">
        <v>0.0814</v>
      </c>
      <c r="D99" s="43">
        <v>0.06917</v>
      </c>
      <c r="E99" s="43">
        <v>0.01224</v>
      </c>
      <c r="F99" s="47"/>
      <c r="G99" s="45" t="s">
        <v>140</v>
      </c>
      <c r="H99" s="46">
        <v>2021.0</v>
      </c>
      <c r="I99" s="45" t="s">
        <v>141</v>
      </c>
    </row>
    <row r="100">
      <c r="A100" s="41" t="s">
        <v>335</v>
      </c>
      <c r="B100" s="42" t="s">
        <v>336</v>
      </c>
      <c r="C100" s="46">
        <v>0.0683</v>
      </c>
      <c r="D100" s="43">
        <v>0.05746</v>
      </c>
      <c r="E100" s="43">
        <v>0.01083</v>
      </c>
      <c r="F100" s="47"/>
      <c r="G100" s="45" t="s">
        <v>140</v>
      </c>
      <c r="H100" s="46">
        <v>2020.0</v>
      </c>
      <c r="I100" s="45" t="s">
        <v>141</v>
      </c>
    </row>
    <row r="101">
      <c r="A101" s="41" t="s">
        <v>337</v>
      </c>
      <c r="B101" s="42" t="s">
        <v>338</v>
      </c>
      <c r="C101" s="46">
        <v>0.46988</v>
      </c>
      <c r="D101" s="43">
        <v>0.39535</v>
      </c>
      <c r="E101" s="43">
        <v>0.07453</v>
      </c>
      <c r="F101" s="47"/>
      <c r="G101" s="45" t="s">
        <v>140</v>
      </c>
      <c r="H101" s="46">
        <v>2020.0</v>
      </c>
      <c r="I101" s="45" t="s">
        <v>141</v>
      </c>
    </row>
    <row r="102">
      <c r="A102" s="41" t="s">
        <v>339</v>
      </c>
      <c r="B102" s="42" t="s">
        <v>340</v>
      </c>
      <c r="C102" s="46">
        <v>0.75068</v>
      </c>
      <c r="D102" s="43">
        <v>0.64559</v>
      </c>
      <c r="E102" s="43">
        <v>0.1051</v>
      </c>
      <c r="F102" s="47"/>
      <c r="G102" s="45" t="s">
        <v>140</v>
      </c>
      <c r="H102" s="46">
        <v>2020.0</v>
      </c>
      <c r="I102" s="45" t="s">
        <v>141</v>
      </c>
    </row>
    <row r="103">
      <c r="A103" s="41" t="s">
        <v>341</v>
      </c>
      <c r="B103" s="42" t="s">
        <v>342</v>
      </c>
      <c r="C103" s="46">
        <v>0.75068</v>
      </c>
      <c r="D103" s="43">
        <v>0.63783</v>
      </c>
      <c r="E103" s="43">
        <v>0.11285</v>
      </c>
      <c r="F103" s="47"/>
      <c r="G103" s="45" t="s">
        <v>140</v>
      </c>
      <c r="H103" s="46">
        <v>2020.0</v>
      </c>
      <c r="I103" s="45" t="s">
        <v>141</v>
      </c>
    </row>
    <row r="104">
      <c r="A104" s="41" t="s">
        <v>343</v>
      </c>
      <c r="B104" s="42" t="s">
        <v>344</v>
      </c>
      <c r="C104" s="46">
        <v>0.71657</v>
      </c>
      <c r="D104" s="43">
        <v>0.61625</v>
      </c>
      <c r="E104" s="43">
        <v>0.10032</v>
      </c>
      <c r="F104" s="47"/>
      <c r="G104" s="45" t="s">
        <v>140</v>
      </c>
      <c r="H104" s="46">
        <v>2020.0</v>
      </c>
      <c r="I104" s="45" t="s">
        <v>141</v>
      </c>
    </row>
    <row r="105">
      <c r="A105" s="41" t="s">
        <v>345</v>
      </c>
      <c r="B105" s="42" t="s">
        <v>346</v>
      </c>
      <c r="C105" s="43">
        <v>0.4156</v>
      </c>
      <c r="D105" s="43">
        <v>0.34968</v>
      </c>
      <c r="E105" s="43">
        <v>0.06592</v>
      </c>
      <c r="F105" s="48"/>
      <c r="G105" s="45" t="s">
        <v>152</v>
      </c>
      <c r="H105" s="43">
        <v>2020.0</v>
      </c>
      <c r="I105" s="45" t="s">
        <v>153</v>
      </c>
    </row>
    <row r="106">
      <c r="A106" s="41" t="s">
        <v>347</v>
      </c>
      <c r="B106" s="42" t="s">
        <v>348</v>
      </c>
      <c r="C106" s="46">
        <v>0.1592</v>
      </c>
      <c r="D106" s="43">
        <v>0.13394</v>
      </c>
      <c r="E106" s="43">
        <v>0.02525</v>
      </c>
      <c r="F106" s="47"/>
      <c r="G106" s="45" t="s">
        <v>140</v>
      </c>
      <c r="H106" s="46">
        <v>2020.0</v>
      </c>
      <c r="I106" s="45" t="s">
        <v>141</v>
      </c>
    </row>
    <row r="107">
      <c r="A107" s="41" t="s">
        <v>349</v>
      </c>
      <c r="B107" s="42" t="s">
        <v>350</v>
      </c>
      <c r="C107" s="46">
        <v>0.45264</v>
      </c>
      <c r="D107" s="43">
        <v>0.38084</v>
      </c>
      <c r="E107" s="43">
        <v>0.0718</v>
      </c>
      <c r="F107" s="47"/>
      <c r="G107" s="45" t="s">
        <v>140</v>
      </c>
      <c r="H107" s="46">
        <v>2020.0</v>
      </c>
      <c r="I107" s="45" t="s">
        <v>141</v>
      </c>
    </row>
    <row r="108">
      <c r="A108" s="41" t="s">
        <v>351</v>
      </c>
      <c r="B108" s="42" t="s">
        <v>352</v>
      </c>
      <c r="C108" s="46">
        <v>0.72924</v>
      </c>
      <c r="D108" s="43">
        <v>0.62714</v>
      </c>
      <c r="E108" s="43">
        <v>0.10209</v>
      </c>
      <c r="F108" s="47"/>
      <c r="G108" s="45" t="s">
        <v>140</v>
      </c>
      <c r="H108" s="46">
        <v>2020.0</v>
      </c>
      <c r="I108" s="45" t="s">
        <v>141</v>
      </c>
    </row>
    <row r="109">
      <c r="A109" s="41" t="s">
        <v>353</v>
      </c>
      <c r="B109" s="42" t="s">
        <v>354</v>
      </c>
      <c r="C109" s="46">
        <v>0.74452</v>
      </c>
      <c r="D109" s="43">
        <v>0.68829</v>
      </c>
      <c r="E109" s="43">
        <v>0.05623</v>
      </c>
      <c r="F109" s="47"/>
      <c r="G109" s="45" t="s">
        <v>140</v>
      </c>
      <c r="H109" s="46">
        <v>2021.0</v>
      </c>
      <c r="I109" s="45" t="s">
        <v>141</v>
      </c>
    </row>
    <row r="110">
      <c r="A110" s="41" t="s">
        <v>355</v>
      </c>
      <c r="B110" s="42" t="s">
        <v>356</v>
      </c>
      <c r="C110" s="46">
        <v>0.3389</v>
      </c>
      <c r="D110" s="43">
        <v>0.28514</v>
      </c>
      <c r="E110" s="43">
        <v>0.05376</v>
      </c>
      <c r="F110" s="47"/>
      <c r="G110" s="45" t="s">
        <v>140</v>
      </c>
      <c r="H110" s="46">
        <v>2020.0</v>
      </c>
      <c r="I110" s="45" t="s">
        <v>141</v>
      </c>
    </row>
    <row r="111">
      <c r="A111" s="41" t="s">
        <v>357</v>
      </c>
      <c r="B111" s="42" t="s">
        <v>358</v>
      </c>
      <c r="C111" s="46">
        <v>0.54405</v>
      </c>
      <c r="D111" s="43">
        <v>0.45775</v>
      </c>
      <c r="E111" s="43">
        <v>0.0863</v>
      </c>
      <c r="F111" s="47"/>
      <c r="G111" s="45" t="s">
        <v>140</v>
      </c>
      <c r="H111" s="46">
        <v>2020.0</v>
      </c>
      <c r="I111" s="45" t="s">
        <v>141</v>
      </c>
    </row>
    <row r="112">
      <c r="A112" s="41" t="s">
        <v>359</v>
      </c>
      <c r="B112" s="42" t="s">
        <v>360</v>
      </c>
      <c r="C112" s="46">
        <v>0.75068</v>
      </c>
      <c r="D112" s="43">
        <v>0.64559</v>
      </c>
      <c r="E112" s="43">
        <v>0.1051</v>
      </c>
      <c r="F112" s="47"/>
      <c r="G112" s="45" t="s">
        <v>140</v>
      </c>
      <c r="H112" s="46">
        <v>2020.0</v>
      </c>
      <c r="I112" s="45" t="s">
        <v>141</v>
      </c>
    </row>
    <row r="113">
      <c r="A113" s="41" t="s">
        <v>361</v>
      </c>
      <c r="B113" s="42" t="s">
        <v>362</v>
      </c>
      <c r="C113" s="46">
        <v>0.54001</v>
      </c>
      <c r="D113" s="43">
        <v>0.45435</v>
      </c>
      <c r="E113" s="43">
        <v>0.08566</v>
      </c>
      <c r="F113" s="47"/>
      <c r="G113" s="45" t="s">
        <v>140</v>
      </c>
      <c r="H113" s="46">
        <v>2020.0</v>
      </c>
      <c r="I113" s="45" t="s">
        <v>141</v>
      </c>
    </row>
    <row r="114">
      <c r="A114" s="41" t="s">
        <v>363</v>
      </c>
      <c r="B114" s="42" t="s">
        <v>364</v>
      </c>
      <c r="C114" s="46">
        <v>0.27704</v>
      </c>
      <c r="D114" s="43">
        <v>0.23539</v>
      </c>
      <c r="E114" s="43">
        <v>0.04165</v>
      </c>
      <c r="F114" s="47"/>
      <c r="G114" s="45" t="s">
        <v>140</v>
      </c>
      <c r="H114" s="46">
        <v>2020.0</v>
      </c>
      <c r="I114" s="45" t="s">
        <v>141</v>
      </c>
    </row>
    <row r="115">
      <c r="A115" s="41" t="s">
        <v>365</v>
      </c>
      <c r="B115" s="42" t="s">
        <v>366</v>
      </c>
      <c r="C115" s="46">
        <v>0.0</v>
      </c>
      <c r="D115" s="43">
        <v>0.0</v>
      </c>
      <c r="E115" s="43">
        <v>0.0</v>
      </c>
      <c r="F115" s="47"/>
      <c r="G115" s="45" t="s">
        <v>140</v>
      </c>
      <c r="H115" s="46">
        <v>2020.0</v>
      </c>
      <c r="I115" s="45" t="s">
        <v>141</v>
      </c>
    </row>
    <row r="116">
      <c r="A116" s="41" t="s">
        <v>367</v>
      </c>
      <c r="B116" s="42" t="s">
        <v>368</v>
      </c>
      <c r="C116" s="49">
        <v>0.21852</v>
      </c>
      <c r="D116" s="43">
        <v>0.19689</v>
      </c>
      <c r="E116" s="43">
        <v>0.02163</v>
      </c>
      <c r="F116" s="43">
        <v>0.3845</v>
      </c>
      <c r="G116" s="45" t="s">
        <v>158</v>
      </c>
      <c r="H116" s="43">
        <v>2021.0</v>
      </c>
      <c r="I116" s="45" t="s">
        <v>170</v>
      </c>
    </row>
    <row r="117">
      <c r="A117" s="41" t="s">
        <v>369</v>
      </c>
      <c r="B117" s="42" t="s">
        <v>370</v>
      </c>
      <c r="C117" s="49">
        <v>0.09883</v>
      </c>
      <c r="D117" s="43">
        <v>0.09692</v>
      </c>
      <c r="E117" s="43">
        <v>0.00191</v>
      </c>
      <c r="F117" s="43">
        <v>0.40306</v>
      </c>
      <c r="G117" s="45" t="s">
        <v>158</v>
      </c>
      <c r="H117" s="43">
        <v>2021.0</v>
      </c>
      <c r="I117" s="45" t="s">
        <v>170</v>
      </c>
    </row>
    <row r="118">
      <c r="A118" s="41" t="s">
        <v>371</v>
      </c>
      <c r="B118" s="42" t="s">
        <v>372</v>
      </c>
      <c r="C118" s="49">
        <v>0.21965</v>
      </c>
      <c r="D118" s="43">
        <v>0.20171</v>
      </c>
      <c r="E118" s="43">
        <v>0.01794</v>
      </c>
      <c r="F118" s="43">
        <v>0.30258</v>
      </c>
      <c r="G118" s="45" t="s">
        <v>158</v>
      </c>
      <c r="H118" s="43">
        <v>2021.0</v>
      </c>
      <c r="I118" s="45" t="s">
        <v>170</v>
      </c>
    </row>
    <row r="119">
      <c r="A119" s="41" t="s">
        <v>373</v>
      </c>
      <c r="B119" s="42" t="s">
        <v>374</v>
      </c>
      <c r="C119" s="46">
        <v>0.54162</v>
      </c>
      <c r="D119" s="43">
        <v>0.4602</v>
      </c>
      <c r="E119" s="43">
        <v>0.08142</v>
      </c>
      <c r="F119" s="47"/>
      <c r="G119" s="45" t="s">
        <v>140</v>
      </c>
      <c r="H119" s="46">
        <v>2020.0</v>
      </c>
      <c r="I119" s="45" t="s">
        <v>141</v>
      </c>
    </row>
    <row r="120">
      <c r="A120" s="41" t="s">
        <v>375</v>
      </c>
      <c r="B120" s="42" t="s">
        <v>376</v>
      </c>
      <c r="C120" s="46">
        <v>0.70945</v>
      </c>
      <c r="D120" s="43">
        <v>0.6028</v>
      </c>
      <c r="E120" s="43">
        <v>0.10665</v>
      </c>
      <c r="F120" s="47"/>
      <c r="G120" s="45" t="s">
        <v>140</v>
      </c>
      <c r="H120" s="46">
        <v>2020.0</v>
      </c>
      <c r="I120" s="45" t="s">
        <v>141</v>
      </c>
    </row>
    <row r="121">
      <c r="A121" s="41" t="s">
        <v>377</v>
      </c>
      <c r="B121" s="42" t="s">
        <v>378</v>
      </c>
      <c r="C121" s="46">
        <v>0.70302</v>
      </c>
      <c r="D121" s="43">
        <v>0.64992</v>
      </c>
      <c r="E121" s="43">
        <v>0.0531</v>
      </c>
      <c r="F121" s="47"/>
      <c r="G121" s="45" t="s">
        <v>140</v>
      </c>
      <c r="H121" s="46">
        <v>2021.0</v>
      </c>
      <c r="I121" s="45" t="s">
        <v>141</v>
      </c>
    </row>
    <row r="122">
      <c r="A122" s="41" t="s">
        <v>379</v>
      </c>
      <c r="B122" s="42" t="s">
        <v>380</v>
      </c>
      <c r="C122" s="49">
        <v>0.42528</v>
      </c>
      <c r="D122" s="43">
        <v>0.39316</v>
      </c>
      <c r="E122" s="43">
        <v>0.03212</v>
      </c>
      <c r="F122" s="43">
        <v>0.43903</v>
      </c>
      <c r="G122" s="45" t="s">
        <v>158</v>
      </c>
      <c r="H122" s="43">
        <v>2021.0</v>
      </c>
      <c r="I122" s="45" t="s">
        <v>170</v>
      </c>
    </row>
    <row r="123">
      <c r="A123" s="41" t="s">
        <v>381</v>
      </c>
      <c r="B123" s="42" t="s">
        <v>382</v>
      </c>
      <c r="C123" s="46">
        <v>0.45132</v>
      </c>
      <c r="D123" s="43">
        <v>0.38348</v>
      </c>
      <c r="E123" s="43">
        <v>0.06785</v>
      </c>
      <c r="F123" s="47"/>
      <c r="G123" s="45" t="s">
        <v>140</v>
      </c>
      <c r="H123" s="46">
        <v>2020.0</v>
      </c>
      <c r="I123" s="45" t="s">
        <v>141</v>
      </c>
    </row>
    <row r="124">
      <c r="A124" s="41" t="s">
        <v>383</v>
      </c>
      <c r="B124" s="42" t="s">
        <v>384</v>
      </c>
      <c r="C124" s="46">
        <v>0.47644</v>
      </c>
      <c r="D124" s="43">
        <v>0.44046</v>
      </c>
      <c r="E124" s="43">
        <v>0.03598</v>
      </c>
      <c r="F124" s="47"/>
      <c r="G124" s="45" t="s">
        <v>140</v>
      </c>
      <c r="H124" s="46">
        <v>2021.0</v>
      </c>
      <c r="I124" s="45" t="s">
        <v>141</v>
      </c>
    </row>
    <row r="125">
      <c r="A125" s="41" t="s">
        <v>385</v>
      </c>
      <c r="B125" s="42" t="s">
        <v>386</v>
      </c>
      <c r="C125" s="46">
        <v>0.48614</v>
      </c>
      <c r="D125" s="43">
        <v>0.41305</v>
      </c>
      <c r="E125" s="43">
        <v>0.07308</v>
      </c>
      <c r="F125" s="47"/>
      <c r="G125" s="45" t="s">
        <v>140</v>
      </c>
      <c r="H125" s="46">
        <v>2020.0</v>
      </c>
      <c r="I125" s="45" t="s">
        <v>141</v>
      </c>
    </row>
    <row r="126">
      <c r="A126" s="41" t="s">
        <v>387</v>
      </c>
      <c r="B126" s="42" t="s">
        <v>388</v>
      </c>
      <c r="C126" s="46">
        <v>0.29797</v>
      </c>
      <c r="D126" s="43">
        <v>0.25071</v>
      </c>
      <c r="E126" s="43">
        <v>0.04727</v>
      </c>
      <c r="F126" s="47"/>
      <c r="G126" s="45" t="s">
        <v>140</v>
      </c>
      <c r="H126" s="46">
        <v>2020.0</v>
      </c>
      <c r="I126" s="45" t="s">
        <v>141</v>
      </c>
    </row>
    <row r="127">
      <c r="A127" s="41" t="s">
        <v>389</v>
      </c>
      <c r="B127" s="42" t="s">
        <v>390</v>
      </c>
      <c r="C127" s="46">
        <v>0.85315</v>
      </c>
      <c r="D127" s="43">
        <v>0.71782</v>
      </c>
      <c r="E127" s="43">
        <v>0.13533</v>
      </c>
      <c r="F127" s="47"/>
      <c r="G127" s="45" t="s">
        <v>140</v>
      </c>
      <c r="H127" s="46">
        <v>2021.0</v>
      </c>
      <c r="I127" s="45" t="s">
        <v>141</v>
      </c>
    </row>
    <row r="128">
      <c r="A128" s="41" t="s">
        <v>391</v>
      </c>
      <c r="B128" s="42" t="s">
        <v>392</v>
      </c>
      <c r="C128" s="46">
        <v>0.45302</v>
      </c>
      <c r="D128" s="43">
        <v>0.38116</v>
      </c>
      <c r="E128" s="43">
        <v>0.07186</v>
      </c>
      <c r="F128" s="47"/>
      <c r="G128" s="45" t="s">
        <v>140</v>
      </c>
      <c r="H128" s="46">
        <v>2020.0</v>
      </c>
      <c r="I128" s="45" t="s">
        <v>141</v>
      </c>
    </row>
    <row r="129">
      <c r="A129" s="41" t="s">
        <v>393</v>
      </c>
      <c r="B129" s="42" t="s">
        <v>394</v>
      </c>
      <c r="C129" s="46">
        <v>0.685</v>
      </c>
      <c r="D129" s="43">
        <v>0.5891</v>
      </c>
      <c r="E129" s="43">
        <v>0.0959</v>
      </c>
      <c r="F129" s="47"/>
      <c r="G129" s="45" t="s">
        <v>140</v>
      </c>
      <c r="H129" s="46">
        <v>2020.0</v>
      </c>
      <c r="I129" s="45" t="s">
        <v>141</v>
      </c>
    </row>
    <row r="130">
      <c r="A130" s="41" t="s">
        <v>395</v>
      </c>
      <c r="B130" s="42" t="s">
        <v>396</v>
      </c>
      <c r="C130" s="46">
        <v>0.55789</v>
      </c>
      <c r="D130" s="43">
        <v>0.47402</v>
      </c>
      <c r="E130" s="43">
        <v>0.08387</v>
      </c>
      <c r="F130" s="47"/>
      <c r="G130" s="45" t="s">
        <v>140</v>
      </c>
      <c r="H130" s="46">
        <v>2020.0</v>
      </c>
      <c r="I130" s="45" t="s">
        <v>141</v>
      </c>
    </row>
    <row r="131">
      <c r="A131" s="41" t="s">
        <v>397</v>
      </c>
      <c r="B131" s="42" t="s">
        <v>398</v>
      </c>
      <c r="C131" s="46">
        <v>0.75068</v>
      </c>
      <c r="D131" s="43">
        <v>0.64559</v>
      </c>
      <c r="E131" s="43">
        <v>0.1051</v>
      </c>
      <c r="F131" s="47"/>
      <c r="G131" s="45" t="s">
        <v>140</v>
      </c>
      <c r="H131" s="46">
        <v>2020.0</v>
      </c>
      <c r="I131" s="45" t="s">
        <v>141</v>
      </c>
    </row>
    <row r="132">
      <c r="A132" s="41" t="s">
        <v>399</v>
      </c>
      <c r="B132" s="42" t="s">
        <v>400</v>
      </c>
      <c r="C132" s="49">
        <v>0.66069</v>
      </c>
      <c r="D132" s="43">
        <v>0.55695</v>
      </c>
      <c r="E132" s="43">
        <v>0.10374</v>
      </c>
      <c r="F132" s="43">
        <v>0.62366</v>
      </c>
      <c r="G132" s="45" t="s">
        <v>158</v>
      </c>
      <c r="H132" s="43">
        <v>2021.0</v>
      </c>
      <c r="I132" s="45" t="s">
        <v>170</v>
      </c>
    </row>
    <row r="133">
      <c r="A133" s="41" t="s">
        <v>401</v>
      </c>
      <c r="B133" s="42" t="s">
        <v>402</v>
      </c>
      <c r="C133" s="46">
        <v>0.63827</v>
      </c>
      <c r="D133" s="43">
        <v>0.54232</v>
      </c>
      <c r="E133" s="43">
        <v>0.09595</v>
      </c>
      <c r="F133" s="47"/>
      <c r="G133" s="45" t="s">
        <v>140</v>
      </c>
      <c r="H133" s="46">
        <v>2020.0</v>
      </c>
      <c r="I133" s="45" t="s">
        <v>141</v>
      </c>
    </row>
    <row r="134">
      <c r="A134" s="41" t="s">
        <v>403</v>
      </c>
      <c r="B134" s="42" t="s">
        <v>404</v>
      </c>
      <c r="C134" s="46">
        <v>0.75068</v>
      </c>
      <c r="D134" s="43">
        <v>0.63161</v>
      </c>
      <c r="E134" s="43">
        <v>0.11908</v>
      </c>
      <c r="F134" s="47"/>
      <c r="G134" s="45" t="s">
        <v>140</v>
      </c>
      <c r="H134" s="46">
        <v>2020.0</v>
      </c>
      <c r="I134" s="45" t="s">
        <v>141</v>
      </c>
    </row>
    <row r="135">
      <c r="A135" s="41" t="s">
        <v>405</v>
      </c>
      <c r="B135" s="42" t="s">
        <v>406</v>
      </c>
      <c r="C135" s="46">
        <v>0.09977</v>
      </c>
      <c r="D135" s="43">
        <v>0.08477</v>
      </c>
      <c r="E135" s="43">
        <v>0.015</v>
      </c>
      <c r="F135" s="47"/>
      <c r="G135" s="45" t="s">
        <v>140</v>
      </c>
      <c r="H135" s="46">
        <v>2020.0</v>
      </c>
      <c r="I135" s="45" t="s">
        <v>141</v>
      </c>
    </row>
    <row r="136">
      <c r="A136" s="41" t="s">
        <v>407</v>
      </c>
      <c r="B136" s="42" t="s">
        <v>408</v>
      </c>
      <c r="C136" s="43">
        <v>0.4314</v>
      </c>
      <c r="D136" s="43">
        <v>0.34871</v>
      </c>
      <c r="E136" s="43">
        <v>0.08269</v>
      </c>
      <c r="F136" s="48"/>
      <c r="G136" s="45" t="s">
        <v>152</v>
      </c>
      <c r="H136" s="43">
        <v>2020.0</v>
      </c>
      <c r="I136" s="45" t="s">
        <v>153</v>
      </c>
    </row>
    <row r="137">
      <c r="A137" s="41" t="s">
        <v>409</v>
      </c>
      <c r="B137" s="42" t="s">
        <v>410</v>
      </c>
      <c r="C137" s="46">
        <v>0.63651</v>
      </c>
      <c r="D137" s="43">
        <v>0.5924</v>
      </c>
      <c r="E137" s="43">
        <v>0.04411</v>
      </c>
      <c r="F137" s="47"/>
      <c r="G137" s="45" t="s">
        <v>140</v>
      </c>
      <c r="H137" s="46">
        <v>2020.0</v>
      </c>
      <c r="I137" s="45" t="s">
        <v>141</v>
      </c>
    </row>
    <row r="138">
      <c r="A138" s="41" t="s">
        <v>411</v>
      </c>
      <c r="B138" s="42" t="s">
        <v>412</v>
      </c>
      <c r="C138" s="46">
        <v>0.1122</v>
      </c>
      <c r="D138" s="43">
        <v>0.09533</v>
      </c>
      <c r="E138" s="43">
        <v>0.01687</v>
      </c>
      <c r="F138" s="47"/>
      <c r="G138" s="45" t="s">
        <v>140</v>
      </c>
      <c r="H138" s="46">
        <v>2020.0</v>
      </c>
      <c r="I138" s="45" t="s">
        <v>141</v>
      </c>
    </row>
    <row r="139">
      <c r="A139" s="41" t="s">
        <v>413</v>
      </c>
      <c r="B139" s="42" t="s">
        <v>414</v>
      </c>
      <c r="C139" s="46">
        <v>0.0351</v>
      </c>
      <c r="D139" s="43">
        <v>0.02983</v>
      </c>
      <c r="E139" s="43">
        <v>0.00528</v>
      </c>
      <c r="F139" s="47"/>
      <c r="G139" s="45" t="s">
        <v>140</v>
      </c>
      <c r="H139" s="46">
        <v>2020.0</v>
      </c>
      <c r="I139" s="45" t="s">
        <v>141</v>
      </c>
    </row>
    <row r="140">
      <c r="A140" s="41" t="s">
        <v>415</v>
      </c>
      <c r="B140" s="42" t="s">
        <v>416</v>
      </c>
      <c r="C140" s="46">
        <v>0.68006</v>
      </c>
      <c r="D140" s="43">
        <v>0.58485</v>
      </c>
      <c r="E140" s="43">
        <v>0.09521</v>
      </c>
      <c r="F140" s="47"/>
      <c r="G140" s="45" t="s">
        <v>140</v>
      </c>
      <c r="H140" s="46">
        <v>2020.0</v>
      </c>
      <c r="I140" s="45" t="s">
        <v>141</v>
      </c>
    </row>
    <row r="141">
      <c r="A141" s="41" t="s">
        <v>417</v>
      </c>
      <c r="B141" s="42" t="s">
        <v>418</v>
      </c>
      <c r="C141" s="46">
        <v>0.7248</v>
      </c>
      <c r="D141" s="43">
        <v>0.61584</v>
      </c>
      <c r="E141" s="43">
        <v>0.10896</v>
      </c>
      <c r="F141" s="47"/>
      <c r="G141" s="45" t="s">
        <v>140</v>
      </c>
      <c r="H141" s="46">
        <v>2020.0</v>
      </c>
      <c r="I141" s="45" t="s">
        <v>141</v>
      </c>
    </row>
    <row r="142">
      <c r="A142" s="41" t="s">
        <v>419</v>
      </c>
      <c r="B142" s="42" t="s">
        <v>420</v>
      </c>
      <c r="C142" s="46">
        <v>0.3677</v>
      </c>
      <c r="D142" s="43">
        <v>0.31243</v>
      </c>
      <c r="E142" s="43">
        <v>0.05528</v>
      </c>
      <c r="F142" s="47"/>
      <c r="G142" s="45" t="s">
        <v>140</v>
      </c>
      <c r="H142" s="46">
        <v>2020.0</v>
      </c>
      <c r="I142" s="45" t="s">
        <v>141</v>
      </c>
    </row>
    <row r="143">
      <c r="A143" s="41" t="s">
        <v>421</v>
      </c>
      <c r="B143" s="42" t="s">
        <v>422</v>
      </c>
      <c r="C143" s="46">
        <v>0.33851</v>
      </c>
      <c r="D143" s="43">
        <v>0.29112</v>
      </c>
      <c r="E143" s="43">
        <v>0.04739</v>
      </c>
      <c r="F143" s="47"/>
      <c r="G143" s="45" t="s">
        <v>140</v>
      </c>
      <c r="H143" s="46">
        <v>2020.0</v>
      </c>
      <c r="I143" s="45" t="s">
        <v>141</v>
      </c>
    </row>
    <row r="144">
      <c r="A144" s="41" t="s">
        <v>423</v>
      </c>
      <c r="B144" s="42" t="s">
        <v>122</v>
      </c>
      <c r="C144" s="49">
        <v>0.3704</v>
      </c>
      <c r="D144" s="43">
        <v>0.35478</v>
      </c>
      <c r="E144" s="43">
        <v>0.01562</v>
      </c>
      <c r="F144" s="43">
        <v>0.45074</v>
      </c>
      <c r="G144" s="45" t="s">
        <v>158</v>
      </c>
      <c r="H144" s="43">
        <v>2021.0</v>
      </c>
      <c r="I144" s="45" t="s">
        <v>170</v>
      </c>
    </row>
    <row r="145">
      <c r="A145" s="41" t="s">
        <v>424</v>
      </c>
      <c r="B145" s="42" t="s">
        <v>425</v>
      </c>
      <c r="C145" s="49">
        <v>0.00449</v>
      </c>
      <c r="D145" s="43">
        <v>0.00403</v>
      </c>
      <c r="E145" s="43">
        <v>4.6E-4</v>
      </c>
      <c r="F145" s="43">
        <v>0.40491</v>
      </c>
      <c r="G145" s="45" t="s">
        <v>158</v>
      </c>
      <c r="H145" s="43">
        <v>2021.0</v>
      </c>
      <c r="I145" s="45" t="s">
        <v>170</v>
      </c>
    </row>
    <row r="146">
      <c r="A146" s="41" t="s">
        <v>426</v>
      </c>
      <c r="B146" s="42" t="s">
        <v>427</v>
      </c>
      <c r="C146" s="46">
        <v>0.0</v>
      </c>
      <c r="D146" s="43">
        <v>0.0</v>
      </c>
      <c r="E146" s="43">
        <v>0.0</v>
      </c>
      <c r="F146" s="47"/>
      <c r="G146" s="45" t="s">
        <v>140</v>
      </c>
      <c r="H146" s="46">
        <v>2020.0</v>
      </c>
      <c r="I146" s="45" t="s">
        <v>141</v>
      </c>
    </row>
    <row r="147">
      <c r="A147" s="41" t="s">
        <v>428</v>
      </c>
      <c r="B147" s="42" t="s">
        <v>429</v>
      </c>
      <c r="C147" s="46">
        <v>0.75068</v>
      </c>
      <c r="D147" s="43">
        <v>0.64559</v>
      </c>
      <c r="E147" s="43">
        <v>0.1051</v>
      </c>
      <c r="F147" s="47"/>
      <c r="G147" s="45" t="s">
        <v>140</v>
      </c>
      <c r="H147" s="46">
        <v>2020.0</v>
      </c>
      <c r="I147" s="45" t="s">
        <v>141</v>
      </c>
    </row>
    <row r="148">
      <c r="A148" s="41" t="s">
        <v>430</v>
      </c>
      <c r="B148" s="42" t="s">
        <v>431</v>
      </c>
      <c r="C148" s="43">
        <v>0.1101</v>
      </c>
      <c r="D148" s="43">
        <v>0.1014</v>
      </c>
      <c r="E148" s="43">
        <v>0.0087</v>
      </c>
      <c r="F148" s="48"/>
      <c r="G148" s="45" t="s">
        <v>432</v>
      </c>
      <c r="H148" s="43">
        <v>2018.0</v>
      </c>
      <c r="I148" s="45" t="s">
        <v>433</v>
      </c>
    </row>
    <row r="149">
      <c r="A149" s="41" t="s">
        <v>434</v>
      </c>
      <c r="B149" s="42" t="s">
        <v>435</v>
      </c>
      <c r="C149" s="46">
        <v>0.45302</v>
      </c>
      <c r="D149" s="43">
        <v>0.38116</v>
      </c>
      <c r="E149" s="43">
        <v>0.07186</v>
      </c>
      <c r="F149" s="47"/>
      <c r="G149" s="45" t="s">
        <v>140</v>
      </c>
      <c r="H149" s="46">
        <v>2020.0</v>
      </c>
      <c r="I149" s="45" t="s">
        <v>141</v>
      </c>
    </row>
    <row r="150">
      <c r="A150" s="41" t="s">
        <v>436</v>
      </c>
      <c r="B150" s="42" t="s">
        <v>437</v>
      </c>
      <c r="C150" s="46">
        <v>0.24436</v>
      </c>
      <c r="D150" s="43">
        <v>0.21015</v>
      </c>
      <c r="E150" s="43">
        <v>0.03421</v>
      </c>
      <c r="F150" s="47"/>
      <c r="G150" s="45" t="s">
        <v>140</v>
      </c>
      <c r="H150" s="46">
        <v>2020.0</v>
      </c>
      <c r="I150" s="45" t="s">
        <v>141</v>
      </c>
    </row>
    <row r="151">
      <c r="A151" s="41" t="s">
        <v>438</v>
      </c>
      <c r="B151" s="42" t="s">
        <v>439</v>
      </c>
      <c r="C151" s="46">
        <v>0.22439</v>
      </c>
      <c r="D151" s="43">
        <v>0.18181</v>
      </c>
      <c r="E151" s="43">
        <v>0.04258</v>
      </c>
      <c r="F151" s="47"/>
      <c r="G151" s="45" t="s">
        <v>140</v>
      </c>
      <c r="H151" s="46">
        <v>2021.0</v>
      </c>
      <c r="I151" s="45" t="s">
        <v>141</v>
      </c>
    </row>
    <row r="152">
      <c r="A152" s="41" t="s">
        <v>440</v>
      </c>
      <c r="B152" s="42" t="s">
        <v>441</v>
      </c>
      <c r="C152" s="46">
        <v>0.50782</v>
      </c>
      <c r="D152" s="43">
        <v>0.43672</v>
      </c>
      <c r="E152" s="43">
        <v>0.07109</v>
      </c>
      <c r="F152" s="47"/>
      <c r="G152" s="45" t="s">
        <v>140</v>
      </c>
      <c r="H152" s="46">
        <v>2020.0</v>
      </c>
      <c r="I152" s="45" t="s">
        <v>141</v>
      </c>
    </row>
    <row r="153">
      <c r="A153" s="41" t="s">
        <v>442</v>
      </c>
      <c r="B153" s="42" t="s">
        <v>443</v>
      </c>
      <c r="C153" s="46">
        <v>0.58717</v>
      </c>
      <c r="D153" s="43">
        <v>0.50497</v>
      </c>
      <c r="E153" s="43">
        <v>0.0822</v>
      </c>
      <c r="F153" s="47"/>
      <c r="G153" s="45" t="s">
        <v>140</v>
      </c>
      <c r="H153" s="46">
        <v>2020.0</v>
      </c>
      <c r="I153" s="45" t="s">
        <v>141</v>
      </c>
    </row>
    <row r="154">
      <c r="A154" s="41" t="s">
        <v>444</v>
      </c>
      <c r="B154" s="42" t="s">
        <v>445</v>
      </c>
      <c r="C154" s="46">
        <v>0.64306</v>
      </c>
      <c r="D154" s="43">
        <v>0.55226</v>
      </c>
      <c r="E154" s="43">
        <v>0.0908</v>
      </c>
      <c r="F154" s="47"/>
      <c r="G154" s="45" t="s">
        <v>140</v>
      </c>
      <c r="H154" s="46">
        <v>2021.0</v>
      </c>
      <c r="I154" s="45" t="s">
        <v>141</v>
      </c>
    </row>
    <row r="155">
      <c r="A155" s="41" t="s">
        <v>446</v>
      </c>
      <c r="B155" s="42" t="s">
        <v>447</v>
      </c>
      <c r="C155" s="46">
        <v>0.37081</v>
      </c>
      <c r="D155" s="43">
        <v>0.29175</v>
      </c>
      <c r="E155" s="43">
        <v>0.07906</v>
      </c>
      <c r="F155" s="47"/>
      <c r="G155" s="45" t="s">
        <v>140</v>
      </c>
      <c r="H155" s="46">
        <v>2021.0</v>
      </c>
      <c r="I155" s="45" t="s">
        <v>141</v>
      </c>
    </row>
    <row r="156">
      <c r="A156" s="41" t="s">
        <v>448</v>
      </c>
      <c r="B156" s="42" t="s">
        <v>449</v>
      </c>
      <c r="C156" s="49">
        <v>0.77659</v>
      </c>
      <c r="D156" s="43">
        <v>0.70767</v>
      </c>
      <c r="E156" s="43">
        <v>0.06892</v>
      </c>
      <c r="F156" s="43">
        <v>0.85021</v>
      </c>
      <c r="G156" s="45" t="s">
        <v>158</v>
      </c>
      <c r="H156" s="43">
        <v>2021.0</v>
      </c>
      <c r="I156" s="45" t="s">
        <v>170</v>
      </c>
    </row>
    <row r="157">
      <c r="A157" s="41" t="s">
        <v>450</v>
      </c>
      <c r="B157" s="42" t="s">
        <v>451</v>
      </c>
      <c r="C157" s="46">
        <v>0.75068</v>
      </c>
      <c r="D157" s="43">
        <v>0.64559</v>
      </c>
      <c r="E157" s="43">
        <v>0.1051</v>
      </c>
      <c r="F157" s="47"/>
      <c r="G157" s="45" t="s">
        <v>140</v>
      </c>
      <c r="H157" s="46">
        <v>2020.0</v>
      </c>
      <c r="I157" s="45" t="s">
        <v>141</v>
      </c>
    </row>
    <row r="158">
      <c r="A158" s="41" t="s">
        <v>452</v>
      </c>
      <c r="B158" s="42" t="s">
        <v>453</v>
      </c>
      <c r="C158" s="46">
        <v>0.64312</v>
      </c>
      <c r="D158" s="43">
        <v>0.55308</v>
      </c>
      <c r="E158" s="43">
        <v>0.09004</v>
      </c>
      <c r="F158" s="47"/>
      <c r="G158" s="45" t="s">
        <v>140</v>
      </c>
      <c r="H158" s="46">
        <v>2020.0</v>
      </c>
      <c r="I158" s="45" t="s">
        <v>141</v>
      </c>
    </row>
    <row r="159">
      <c r="A159" s="41" t="s">
        <v>454</v>
      </c>
      <c r="B159" s="42" t="s">
        <v>455</v>
      </c>
      <c r="C159" s="46">
        <v>0.64994</v>
      </c>
      <c r="D159" s="43">
        <v>0.54684</v>
      </c>
      <c r="E159" s="43">
        <v>0.10309</v>
      </c>
      <c r="F159" s="47"/>
      <c r="G159" s="45" t="s">
        <v>140</v>
      </c>
      <c r="H159" s="46">
        <v>2020.0</v>
      </c>
      <c r="I159" s="45" t="s">
        <v>141</v>
      </c>
    </row>
    <row r="160">
      <c r="A160" s="41" t="s">
        <v>456</v>
      </c>
      <c r="B160" s="42" t="s">
        <v>457</v>
      </c>
      <c r="C160" s="49">
        <v>0.16418</v>
      </c>
      <c r="D160" s="43">
        <v>0.14747</v>
      </c>
      <c r="E160" s="43">
        <v>0.01671</v>
      </c>
      <c r="F160" s="43">
        <v>0.28106</v>
      </c>
      <c r="G160" s="45" t="s">
        <v>158</v>
      </c>
      <c r="H160" s="43">
        <v>2021.0</v>
      </c>
      <c r="I160" s="45" t="s">
        <v>170</v>
      </c>
    </row>
    <row r="161">
      <c r="A161" s="41" t="s">
        <v>458</v>
      </c>
      <c r="B161" s="42" t="s">
        <v>459</v>
      </c>
      <c r="C161" s="46">
        <v>0.0</v>
      </c>
      <c r="D161" s="43">
        <v>0.0</v>
      </c>
      <c r="E161" s="43">
        <v>0.0</v>
      </c>
      <c r="F161" s="47"/>
      <c r="G161" s="45" t="s">
        <v>140</v>
      </c>
      <c r="H161" s="46">
        <v>2020.0</v>
      </c>
      <c r="I161" s="45" t="s">
        <v>141</v>
      </c>
    </row>
    <row r="162">
      <c r="A162" s="41" t="s">
        <v>460</v>
      </c>
      <c r="B162" s="42" t="s">
        <v>461</v>
      </c>
      <c r="C162" s="46">
        <v>0.45264</v>
      </c>
      <c r="D162" s="43">
        <v>0.38084</v>
      </c>
      <c r="E162" s="43">
        <v>0.0718</v>
      </c>
      <c r="F162" s="47"/>
      <c r="G162" s="45" t="s">
        <v>140</v>
      </c>
      <c r="H162" s="46">
        <v>2020.0</v>
      </c>
      <c r="I162" s="45" t="s">
        <v>141</v>
      </c>
    </row>
    <row r="163">
      <c r="A163" s="41" t="s">
        <v>462</v>
      </c>
      <c r="B163" s="42" t="s">
        <v>463</v>
      </c>
      <c r="C163" s="46">
        <v>0.43525</v>
      </c>
      <c r="D163" s="43">
        <v>0.36982</v>
      </c>
      <c r="E163" s="43">
        <v>0.06543</v>
      </c>
      <c r="F163" s="47"/>
      <c r="G163" s="45" t="s">
        <v>140</v>
      </c>
      <c r="H163" s="46">
        <v>2020.0</v>
      </c>
      <c r="I163" s="45" t="s">
        <v>141</v>
      </c>
    </row>
    <row r="164">
      <c r="A164" s="41" t="s">
        <v>464</v>
      </c>
      <c r="B164" s="42" t="s">
        <v>465</v>
      </c>
      <c r="C164" s="49">
        <v>0.27746</v>
      </c>
      <c r="D164" s="43">
        <v>0.23123</v>
      </c>
      <c r="E164" s="43">
        <v>0.04623</v>
      </c>
      <c r="F164" s="43">
        <v>0.28165</v>
      </c>
      <c r="G164" s="45" t="s">
        <v>158</v>
      </c>
      <c r="H164" s="43">
        <v>2021.0</v>
      </c>
      <c r="I164" s="45" t="s">
        <v>170</v>
      </c>
    </row>
    <row r="165">
      <c r="A165" s="41" t="s">
        <v>466</v>
      </c>
      <c r="B165" s="42" t="s">
        <v>467</v>
      </c>
      <c r="C165" s="49">
        <v>0.69508</v>
      </c>
      <c r="D165" s="43">
        <v>0.64258</v>
      </c>
      <c r="E165" s="43">
        <v>0.0525</v>
      </c>
      <c r="F165" s="43">
        <v>0.76374</v>
      </c>
      <c r="G165" s="45" t="s">
        <v>158</v>
      </c>
      <c r="H165" s="43">
        <v>2021.0</v>
      </c>
      <c r="I165" s="45" t="s">
        <v>170</v>
      </c>
    </row>
    <row r="166">
      <c r="A166" s="41" t="s">
        <v>468</v>
      </c>
      <c r="B166" s="42" t="s">
        <v>469</v>
      </c>
      <c r="C166" s="46">
        <v>0.38951</v>
      </c>
      <c r="D166" s="43">
        <v>0.33095</v>
      </c>
      <c r="E166" s="43">
        <v>0.05856</v>
      </c>
      <c r="F166" s="47"/>
      <c r="G166" s="45" t="s">
        <v>140</v>
      </c>
      <c r="H166" s="46">
        <v>2020.0</v>
      </c>
      <c r="I166" s="45" t="s">
        <v>141</v>
      </c>
    </row>
    <row r="167">
      <c r="A167" s="41" t="s">
        <v>470</v>
      </c>
      <c r="B167" s="42" t="s">
        <v>471</v>
      </c>
      <c r="C167" s="43">
        <v>0.5059</v>
      </c>
      <c r="D167" s="43">
        <v>0.45371</v>
      </c>
      <c r="E167" s="43">
        <v>0.05219</v>
      </c>
      <c r="F167" s="48"/>
      <c r="G167" s="45" t="s">
        <v>152</v>
      </c>
      <c r="H167" s="43">
        <v>2020.0</v>
      </c>
      <c r="I167" s="45" t="s">
        <v>153</v>
      </c>
    </row>
    <row r="168">
      <c r="A168" s="41" t="s">
        <v>472</v>
      </c>
      <c r="B168" s="42" t="s">
        <v>473</v>
      </c>
      <c r="C168" s="46">
        <v>0.75068</v>
      </c>
      <c r="D168" s="43">
        <v>0.64559</v>
      </c>
      <c r="E168" s="43">
        <v>0.1051</v>
      </c>
      <c r="F168" s="47"/>
      <c r="G168" s="45" t="s">
        <v>140</v>
      </c>
      <c r="H168" s="46">
        <v>2020.0</v>
      </c>
      <c r="I168" s="45" t="s">
        <v>141</v>
      </c>
    </row>
    <row r="169">
      <c r="A169" s="41" t="s">
        <v>474</v>
      </c>
      <c r="B169" s="42" t="s">
        <v>475</v>
      </c>
      <c r="C169" s="46">
        <v>0.75068</v>
      </c>
      <c r="D169" s="43">
        <v>0.63783</v>
      </c>
      <c r="E169" s="43">
        <v>0.11285</v>
      </c>
      <c r="F169" s="47"/>
      <c r="G169" s="45" t="s">
        <v>140</v>
      </c>
      <c r="H169" s="46">
        <v>2020.0</v>
      </c>
      <c r="I169" s="45" t="s">
        <v>141</v>
      </c>
    </row>
    <row r="170">
      <c r="A170" s="41" t="s">
        <v>476</v>
      </c>
      <c r="B170" s="42" t="s">
        <v>477</v>
      </c>
      <c r="C170" s="46">
        <v>0.24403</v>
      </c>
      <c r="D170" s="43">
        <v>0.20735</v>
      </c>
      <c r="E170" s="43">
        <v>0.03669</v>
      </c>
      <c r="F170" s="47"/>
      <c r="G170" s="45" t="s">
        <v>140</v>
      </c>
      <c r="H170" s="46">
        <v>2020.0</v>
      </c>
      <c r="I170" s="45" t="s">
        <v>141</v>
      </c>
    </row>
    <row r="171">
      <c r="A171" s="41" t="s">
        <v>478</v>
      </c>
      <c r="B171" s="42" t="s">
        <v>479</v>
      </c>
      <c r="C171" s="49">
        <v>0.00767</v>
      </c>
      <c r="D171" s="43">
        <v>0.00701</v>
      </c>
      <c r="E171" s="43">
        <v>6.6E-4</v>
      </c>
      <c r="F171" s="43">
        <v>0.07663</v>
      </c>
      <c r="G171" s="45" t="s">
        <v>158</v>
      </c>
      <c r="H171" s="43">
        <v>2021.0</v>
      </c>
      <c r="I171" s="45" t="s">
        <v>170</v>
      </c>
    </row>
    <row r="172">
      <c r="A172" s="41" t="s">
        <v>480</v>
      </c>
      <c r="B172" s="42" t="s">
        <v>481</v>
      </c>
      <c r="C172" s="43">
        <v>0.408</v>
      </c>
      <c r="D172" s="43">
        <v>0.40106</v>
      </c>
      <c r="E172" s="43">
        <v>0.00694</v>
      </c>
      <c r="F172" s="48"/>
      <c r="G172" s="45" t="s">
        <v>482</v>
      </c>
      <c r="H172" s="43">
        <v>2020.0</v>
      </c>
      <c r="I172" s="45" t="s">
        <v>483</v>
      </c>
    </row>
    <row r="173">
      <c r="A173" s="41" t="s">
        <v>484</v>
      </c>
      <c r="B173" s="42" t="s">
        <v>485</v>
      </c>
      <c r="C173" s="49">
        <v>0.21685</v>
      </c>
      <c r="D173" s="43">
        <v>0.20173</v>
      </c>
      <c r="E173" s="43">
        <v>0.01512</v>
      </c>
      <c r="F173" s="43">
        <v>0.56544</v>
      </c>
      <c r="G173" s="45" t="s">
        <v>158</v>
      </c>
      <c r="H173" s="43">
        <v>2021.0</v>
      </c>
      <c r="I173" s="45" t="s">
        <v>170</v>
      </c>
    </row>
    <row r="174">
      <c r="A174" s="41" t="s">
        <v>486</v>
      </c>
      <c r="B174" s="42" t="s">
        <v>487</v>
      </c>
      <c r="C174" s="49">
        <v>0.16549</v>
      </c>
      <c r="D174" s="43">
        <v>0.15299</v>
      </c>
      <c r="E174" s="43">
        <v>0.0125</v>
      </c>
      <c r="F174" s="43">
        <v>0.18462</v>
      </c>
      <c r="G174" s="45" t="s">
        <v>158</v>
      </c>
      <c r="H174" s="43">
        <v>2021.0</v>
      </c>
      <c r="I174" s="45" t="s">
        <v>170</v>
      </c>
    </row>
    <row r="175">
      <c r="A175" s="41" t="s">
        <v>488</v>
      </c>
      <c r="B175" s="42" t="s">
        <v>489</v>
      </c>
      <c r="C175" s="46">
        <v>0.0715</v>
      </c>
      <c r="D175" s="43">
        <v>0.06075</v>
      </c>
      <c r="E175" s="43">
        <v>0.01075</v>
      </c>
      <c r="F175" s="47"/>
      <c r="G175" s="45" t="s">
        <v>140</v>
      </c>
      <c r="H175" s="46">
        <v>2020.0</v>
      </c>
      <c r="I175" s="45" t="s">
        <v>141</v>
      </c>
    </row>
    <row r="176">
      <c r="A176" s="41" t="s">
        <v>490</v>
      </c>
      <c r="B176" s="42" t="s">
        <v>491</v>
      </c>
      <c r="C176" s="46">
        <v>0.5477</v>
      </c>
      <c r="D176" s="43">
        <v>0.46536</v>
      </c>
      <c r="E176" s="43">
        <v>0.08234</v>
      </c>
      <c r="F176" s="47"/>
      <c r="G176" s="45" t="s">
        <v>140</v>
      </c>
      <c r="H176" s="46">
        <v>2021.0</v>
      </c>
      <c r="I176" s="45" t="s">
        <v>141</v>
      </c>
    </row>
    <row r="177">
      <c r="A177" s="41" t="s">
        <v>492</v>
      </c>
      <c r="B177" s="42" t="s">
        <v>493</v>
      </c>
      <c r="C177" s="46">
        <v>0.70779</v>
      </c>
      <c r="D177" s="43">
        <v>0.60139</v>
      </c>
      <c r="E177" s="43">
        <v>0.1064</v>
      </c>
      <c r="F177" s="47"/>
      <c r="G177" s="45" t="s">
        <v>140</v>
      </c>
      <c r="H177" s="46">
        <v>2020.0</v>
      </c>
      <c r="I177" s="45" t="s">
        <v>141</v>
      </c>
    </row>
    <row r="178">
      <c r="A178" s="41" t="s">
        <v>494</v>
      </c>
      <c r="B178" s="42" t="s">
        <v>495</v>
      </c>
      <c r="C178" s="46">
        <v>0.3149</v>
      </c>
      <c r="D178" s="43">
        <v>0.25514</v>
      </c>
      <c r="E178" s="43">
        <v>0.05976</v>
      </c>
      <c r="F178" s="47"/>
      <c r="G178" s="45" t="s">
        <v>140</v>
      </c>
      <c r="H178" s="46">
        <v>2020.0</v>
      </c>
      <c r="I178" s="45" t="s">
        <v>141</v>
      </c>
    </row>
    <row r="179">
      <c r="A179" s="41" t="s">
        <v>496</v>
      </c>
      <c r="B179" s="42" t="s">
        <v>497</v>
      </c>
      <c r="C179" s="46">
        <v>0.75068</v>
      </c>
      <c r="D179" s="43">
        <v>0.63783</v>
      </c>
      <c r="E179" s="43">
        <v>0.11285</v>
      </c>
      <c r="F179" s="47"/>
      <c r="G179" s="45" t="s">
        <v>140</v>
      </c>
      <c r="H179" s="46">
        <v>2020.0</v>
      </c>
      <c r="I179" s="45" t="s">
        <v>141</v>
      </c>
    </row>
    <row r="180">
      <c r="A180" s="41" t="s">
        <v>498</v>
      </c>
      <c r="B180" s="42" t="s">
        <v>499</v>
      </c>
      <c r="C180" s="46">
        <v>0.66728</v>
      </c>
      <c r="D180" s="43">
        <v>0.56696</v>
      </c>
      <c r="E180" s="43">
        <v>0.10031</v>
      </c>
      <c r="F180" s="47"/>
      <c r="G180" s="45" t="s">
        <v>140</v>
      </c>
      <c r="H180" s="46">
        <v>2020.0</v>
      </c>
      <c r="I180" s="45" t="s">
        <v>141</v>
      </c>
    </row>
    <row r="181">
      <c r="A181" s="41" t="s">
        <v>500</v>
      </c>
      <c r="B181" s="42" t="s">
        <v>501</v>
      </c>
      <c r="C181" s="46">
        <v>0.13882</v>
      </c>
      <c r="D181" s="43">
        <v>0.11938</v>
      </c>
      <c r="E181" s="43">
        <v>0.01943</v>
      </c>
      <c r="F181" s="47"/>
      <c r="G181" s="45" t="s">
        <v>140</v>
      </c>
      <c r="H181" s="46">
        <v>2020.0</v>
      </c>
      <c r="I181" s="45" t="s">
        <v>141</v>
      </c>
    </row>
    <row r="182">
      <c r="A182" s="41" t="s">
        <v>502</v>
      </c>
      <c r="B182" s="42" t="s">
        <v>503</v>
      </c>
      <c r="C182" s="46">
        <v>0.53189</v>
      </c>
      <c r="D182" s="43">
        <v>0.44752</v>
      </c>
      <c r="E182" s="43">
        <v>0.08437</v>
      </c>
      <c r="F182" s="47"/>
      <c r="G182" s="45" t="s">
        <v>140</v>
      </c>
      <c r="H182" s="46">
        <v>2020.0</v>
      </c>
      <c r="I182" s="45" t="s">
        <v>141</v>
      </c>
    </row>
    <row r="183">
      <c r="A183" s="41" t="s">
        <v>504</v>
      </c>
      <c r="B183" s="42" t="s">
        <v>505</v>
      </c>
      <c r="C183" s="46">
        <v>0.0455</v>
      </c>
      <c r="D183" s="43">
        <v>0.03866</v>
      </c>
      <c r="E183" s="43">
        <v>0.00684</v>
      </c>
      <c r="F183" s="47"/>
      <c r="G183" s="45" t="s">
        <v>140</v>
      </c>
      <c r="H183" s="46">
        <v>2020.0</v>
      </c>
      <c r="I183" s="45" t="s">
        <v>141</v>
      </c>
    </row>
    <row r="184">
      <c r="A184" s="41" t="s">
        <v>506</v>
      </c>
      <c r="B184" s="42" t="s">
        <v>507</v>
      </c>
      <c r="C184" s="46">
        <v>0.75068</v>
      </c>
      <c r="D184" s="43">
        <v>0.64559</v>
      </c>
      <c r="E184" s="43">
        <v>0.1051</v>
      </c>
      <c r="F184" s="47"/>
      <c r="G184" s="45" t="s">
        <v>140</v>
      </c>
      <c r="H184" s="46">
        <v>2020.0</v>
      </c>
      <c r="I184" s="45" t="s">
        <v>141</v>
      </c>
    </row>
    <row r="185">
      <c r="A185" s="41" t="s">
        <v>508</v>
      </c>
      <c r="B185" s="42" t="s">
        <v>509</v>
      </c>
      <c r="C185" s="46">
        <v>0.72566</v>
      </c>
      <c r="D185" s="43">
        <v>0.61657</v>
      </c>
      <c r="E185" s="43">
        <v>0.10909</v>
      </c>
      <c r="F185" s="47"/>
      <c r="G185" s="45" t="s">
        <v>140</v>
      </c>
      <c r="H185" s="46">
        <v>2020.0</v>
      </c>
      <c r="I185" s="45" t="s">
        <v>141</v>
      </c>
    </row>
    <row r="186">
      <c r="A186" s="41" t="s">
        <v>510</v>
      </c>
      <c r="B186" s="42" t="s">
        <v>511</v>
      </c>
      <c r="C186" s="46">
        <v>0.62557</v>
      </c>
      <c r="D186" s="43">
        <v>0.53153</v>
      </c>
      <c r="E186" s="43">
        <v>0.09404</v>
      </c>
      <c r="F186" s="47"/>
      <c r="G186" s="45" t="s">
        <v>140</v>
      </c>
      <c r="H186" s="46">
        <v>2020.0</v>
      </c>
      <c r="I186" s="45" t="s">
        <v>141</v>
      </c>
    </row>
    <row r="187">
      <c r="A187" s="41" t="s">
        <v>512</v>
      </c>
      <c r="B187" s="42" t="s">
        <v>513</v>
      </c>
      <c r="C187" s="43">
        <v>0.481</v>
      </c>
      <c r="D187" s="43">
        <v>0.442</v>
      </c>
      <c r="E187" s="43">
        <v>0.039</v>
      </c>
      <c r="F187" s="48"/>
      <c r="G187" s="45" t="s">
        <v>514</v>
      </c>
      <c r="H187" s="50">
        <v>2020.0</v>
      </c>
      <c r="I187" s="45" t="s">
        <v>515</v>
      </c>
    </row>
    <row r="188">
      <c r="A188" s="41" t="s">
        <v>516</v>
      </c>
      <c r="B188" s="42" t="s">
        <v>517</v>
      </c>
      <c r="C188" s="46">
        <v>0.05506</v>
      </c>
      <c r="D188" s="43">
        <v>0.04633</v>
      </c>
      <c r="E188" s="43">
        <v>0.00873</v>
      </c>
      <c r="F188" s="47"/>
      <c r="G188" s="45" t="s">
        <v>140</v>
      </c>
      <c r="H188" s="46">
        <v>2021.0</v>
      </c>
      <c r="I188" s="45" t="s">
        <v>141</v>
      </c>
    </row>
    <row r="189">
      <c r="A189" s="41" t="s">
        <v>518</v>
      </c>
      <c r="B189" s="42" t="s">
        <v>519</v>
      </c>
      <c r="C189" s="46">
        <v>0.53004</v>
      </c>
      <c r="D189" s="43">
        <v>0.44596</v>
      </c>
      <c r="E189" s="43">
        <v>0.08408</v>
      </c>
      <c r="F189" s="47"/>
      <c r="G189" s="45" t="s">
        <v>140</v>
      </c>
      <c r="H189" s="46">
        <v>2020.0</v>
      </c>
      <c r="I189" s="45" t="s">
        <v>141</v>
      </c>
    </row>
    <row r="190">
      <c r="A190" s="41" t="s">
        <v>520</v>
      </c>
      <c r="B190" s="42" t="s">
        <v>521</v>
      </c>
      <c r="C190" s="46">
        <v>0.4346</v>
      </c>
      <c r="D190" s="43">
        <v>0.36926</v>
      </c>
      <c r="E190" s="43">
        <v>0.06533</v>
      </c>
      <c r="F190" s="47"/>
      <c r="G190" s="45" t="s">
        <v>140</v>
      </c>
      <c r="H190" s="46">
        <v>2021.0</v>
      </c>
      <c r="I190" s="45" t="s">
        <v>141</v>
      </c>
    </row>
    <row r="191">
      <c r="A191" s="41" t="s">
        <v>522</v>
      </c>
      <c r="B191" s="42" t="s">
        <v>523</v>
      </c>
      <c r="C191" s="46">
        <v>0.75068</v>
      </c>
      <c r="D191" s="43">
        <v>0.64559</v>
      </c>
      <c r="E191" s="43">
        <v>0.1051</v>
      </c>
      <c r="F191" s="47"/>
      <c r="G191" s="45" t="s">
        <v>140</v>
      </c>
      <c r="H191" s="46">
        <v>2020.0</v>
      </c>
      <c r="I191" s="45" t="s">
        <v>141</v>
      </c>
    </row>
    <row r="192">
      <c r="A192" s="41" t="s">
        <v>524</v>
      </c>
      <c r="B192" s="42" t="s">
        <v>525</v>
      </c>
      <c r="C192" s="43">
        <v>0.375</v>
      </c>
      <c r="D192" s="43">
        <v>0.30568</v>
      </c>
      <c r="E192" s="43">
        <v>0.06932</v>
      </c>
      <c r="F192" s="48"/>
      <c r="G192" s="45" t="s">
        <v>152</v>
      </c>
      <c r="H192" s="43">
        <v>2020.0</v>
      </c>
      <c r="I192" s="45" t="s">
        <v>153</v>
      </c>
    </row>
    <row r="193">
      <c r="A193" s="41" t="s">
        <v>526</v>
      </c>
      <c r="B193" s="42" t="s">
        <v>527</v>
      </c>
      <c r="C193" s="46">
        <v>0.49578</v>
      </c>
      <c r="D193" s="43">
        <v>0.42637</v>
      </c>
      <c r="E193" s="43">
        <v>0.06941</v>
      </c>
      <c r="F193" s="47"/>
      <c r="G193" s="45" t="s">
        <v>140</v>
      </c>
      <c r="H193" s="46">
        <v>2020.0</v>
      </c>
      <c r="I193" s="45" t="s">
        <v>141</v>
      </c>
    </row>
    <row r="194">
      <c r="A194" s="41" t="s">
        <v>528</v>
      </c>
      <c r="B194" s="42" t="s">
        <v>529</v>
      </c>
      <c r="C194" s="46">
        <v>0.61408</v>
      </c>
      <c r="D194" s="43">
        <v>0.51667</v>
      </c>
      <c r="E194" s="43">
        <v>0.09741</v>
      </c>
      <c r="F194" s="47"/>
      <c r="G194" s="45" t="s">
        <v>140</v>
      </c>
      <c r="H194" s="46">
        <v>2021.0</v>
      </c>
      <c r="I194" s="45" t="s">
        <v>141</v>
      </c>
    </row>
    <row r="195">
      <c r="A195" s="41" t="s">
        <v>530</v>
      </c>
      <c r="B195" s="42" t="s">
        <v>531</v>
      </c>
      <c r="C195" s="46">
        <v>0.36794</v>
      </c>
      <c r="D195" s="43">
        <v>0.31262</v>
      </c>
      <c r="E195" s="43">
        <v>0.05531</v>
      </c>
      <c r="F195" s="47"/>
      <c r="G195" s="45" t="s">
        <v>140</v>
      </c>
      <c r="H195" s="46">
        <v>2020.0</v>
      </c>
      <c r="I195" s="45" t="s">
        <v>141</v>
      </c>
    </row>
    <row r="196">
      <c r="A196" s="41" t="s">
        <v>532</v>
      </c>
      <c r="B196" s="42" t="s">
        <v>533</v>
      </c>
      <c r="C196" s="46">
        <v>0.26097</v>
      </c>
      <c r="D196" s="43">
        <v>0.22036</v>
      </c>
      <c r="E196" s="43">
        <v>0.04061</v>
      </c>
      <c r="F196" s="47"/>
      <c r="G196" s="45" t="s">
        <v>140</v>
      </c>
      <c r="H196" s="46">
        <v>2021.0</v>
      </c>
      <c r="I196" s="45" t="s">
        <v>141</v>
      </c>
    </row>
    <row r="197">
      <c r="A197" s="41" t="s">
        <v>534</v>
      </c>
      <c r="B197" s="42" t="s">
        <v>535</v>
      </c>
      <c r="C197" s="46">
        <v>0.04662</v>
      </c>
      <c r="D197" s="43">
        <v>0.03961</v>
      </c>
      <c r="E197" s="43">
        <v>0.00701</v>
      </c>
      <c r="F197" s="47"/>
      <c r="G197" s="45" t="s">
        <v>140</v>
      </c>
      <c r="H197" s="46">
        <v>2020.0</v>
      </c>
      <c r="I197" s="45" t="s">
        <v>141</v>
      </c>
    </row>
    <row r="198">
      <c r="A198" s="41" t="s">
        <v>536</v>
      </c>
      <c r="B198" s="42" t="s">
        <v>537</v>
      </c>
      <c r="C198" s="43">
        <v>0.39293</v>
      </c>
      <c r="D198" s="43">
        <v>0.37313</v>
      </c>
      <c r="E198" s="43">
        <v>0.0198</v>
      </c>
      <c r="F198" s="48"/>
      <c r="G198" s="45" t="s">
        <v>538</v>
      </c>
      <c r="H198" s="43">
        <v>2020.0</v>
      </c>
      <c r="I198" s="45" t="s">
        <v>539</v>
      </c>
    </row>
    <row r="199">
      <c r="A199" s="41" t="s">
        <v>540</v>
      </c>
      <c r="B199" s="42" t="s">
        <v>541</v>
      </c>
      <c r="C199" s="46">
        <v>0.07246</v>
      </c>
      <c r="D199" s="43">
        <v>0.05871</v>
      </c>
      <c r="E199" s="43">
        <v>0.01375</v>
      </c>
      <c r="F199" s="47"/>
      <c r="G199" s="45" t="s">
        <v>140</v>
      </c>
      <c r="H199" s="46">
        <v>2020.0</v>
      </c>
      <c r="I199" s="45" t="s">
        <v>141</v>
      </c>
    </row>
    <row r="200">
      <c r="A200" s="41" t="s">
        <v>542</v>
      </c>
      <c r="B200" s="42" t="s">
        <v>543</v>
      </c>
      <c r="C200" s="46">
        <v>0.49402</v>
      </c>
      <c r="D200" s="43">
        <v>0.41566</v>
      </c>
      <c r="E200" s="43">
        <v>0.07836</v>
      </c>
      <c r="F200" s="47"/>
      <c r="G200" s="45" t="s">
        <v>140</v>
      </c>
      <c r="H200" s="46">
        <v>2020.0</v>
      </c>
      <c r="I200" s="45" t="s">
        <v>141</v>
      </c>
    </row>
    <row r="201">
      <c r="A201" s="41" t="s">
        <v>544</v>
      </c>
      <c r="B201" s="42" t="s">
        <v>545</v>
      </c>
      <c r="C201" s="46">
        <v>0.56301</v>
      </c>
      <c r="D201" s="43">
        <v>0.48419</v>
      </c>
      <c r="E201" s="43">
        <v>0.07882</v>
      </c>
      <c r="F201" s="47"/>
      <c r="G201" s="45" t="s">
        <v>140</v>
      </c>
      <c r="H201" s="46">
        <v>2020.0</v>
      </c>
      <c r="I201" s="45" t="s">
        <v>141</v>
      </c>
    </row>
    <row r="202">
      <c r="A202" s="41" t="s">
        <v>546</v>
      </c>
      <c r="B202" s="42" t="s">
        <v>547</v>
      </c>
      <c r="C202" s="46">
        <v>0.17267</v>
      </c>
      <c r="D202" s="43">
        <v>0.1399</v>
      </c>
      <c r="E202" s="43">
        <v>0.03277</v>
      </c>
      <c r="F202" s="47"/>
      <c r="G202" s="45" t="s">
        <v>140</v>
      </c>
      <c r="H202" s="46">
        <v>2020.0</v>
      </c>
      <c r="I202" s="45" t="s">
        <v>141</v>
      </c>
    </row>
    <row r="203">
      <c r="A203" s="41" t="s">
        <v>548</v>
      </c>
      <c r="B203" s="42" t="s">
        <v>549</v>
      </c>
      <c r="C203" s="46">
        <v>0.75068</v>
      </c>
      <c r="D203" s="43">
        <v>0.64559</v>
      </c>
      <c r="E203" s="43">
        <v>0.1051</v>
      </c>
      <c r="F203" s="47"/>
      <c r="G203" s="45" t="s">
        <v>140</v>
      </c>
      <c r="H203" s="46">
        <v>2020.0</v>
      </c>
      <c r="I203" s="45" t="s">
        <v>141</v>
      </c>
    </row>
    <row r="204">
      <c r="A204" s="41" t="s">
        <v>550</v>
      </c>
      <c r="B204" s="42" t="s">
        <v>551</v>
      </c>
      <c r="C204" s="46">
        <v>0.73858</v>
      </c>
      <c r="D204" s="43">
        <v>0.63518</v>
      </c>
      <c r="E204" s="43">
        <v>0.1034</v>
      </c>
      <c r="F204" s="47"/>
      <c r="G204" s="45" t="s">
        <v>140</v>
      </c>
      <c r="H204" s="46">
        <v>2020.0</v>
      </c>
      <c r="I204" s="45" t="s">
        <v>141</v>
      </c>
    </row>
    <row r="205">
      <c r="A205" s="41" t="s">
        <v>552</v>
      </c>
      <c r="B205" s="42" t="s">
        <v>553</v>
      </c>
      <c r="C205" s="46">
        <v>0.55121</v>
      </c>
      <c r="D205" s="43">
        <v>0.46378</v>
      </c>
      <c r="E205" s="43">
        <v>0.08743</v>
      </c>
      <c r="F205" s="47"/>
      <c r="G205" s="45" t="s">
        <v>140</v>
      </c>
      <c r="H205" s="46">
        <v>2021.0</v>
      </c>
      <c r="I205" s="45" t="s">
        <v>141</v>
      </c>
    </row>
    <row r="206">
      <c r="A206" s="41" t="s">
        <v>554</v>
      </c>
      <c r="B206" s="42" t="s">
        <v>555</v>
      </c>
      <c r="C206" s="46">
        <v>0.53621</v>
      </c>
      <c r="D206" s="43">
        <v>0.46114</v>
      </c>
      <c r="E206" s="43">
        <v>0.07507</v>
      </c>
      <c r="F206" s="47"/>
      <c r="G206" s="45" t="s">
        <v>140</v>
      </c>
      <c r="H206" s="46">
        <v>2020.0</v>
      </c>
      <c r="I206" s="45" t="s">
        <v>141</v>
      </c>
    </row>
    <row r="207">
      <c r="A207" s="41" t="s">
        <v>556</v>
      </c>
      <c r="B207" s="42" t="s">
        <v>557</v>
      </c>
      <c r="C207" s="46">
        <v>0.48258</v>
      </c>
      <c r="D207" s="43">
        <v>0.41502</v>
      </c>
      <c r="E207" s="43">
        <v>0.06756</v>
      </c>
      <c r="F207" s="47"/>
      <c r="G207" s="45" t="s">
        <v>140</v>
      </c>
      <c r="H207" s="46">
        <v>2020.0</v>
      </c>
      <c r="I207" s="45" t="s">
        <v>141</v>
      </c>
    </row>
    <row r="208">
      <c r="A208" s="41" t="s">
        <v>558</v>
      </c>
      <c r="B208" s="42" t="s">
        <v>559</v>
      </c>
      <c r="C208" s="46">
        <v>0.91415</v>
      </c>
      <c r="D208" s="43">
        <v>0.78617</v>
      </c>
      <c r="E208" s="43">
        <v>0.12798</v>
      </c>
      <c r="F208" s="47"/>
      <c r="G208" s="45" t="s">
        <v>140</v>
      </c>
      <c r="H208" s="46">
        <v>2020.0</v>
      </c>
      <c r="I208" s="45" t="s">
        <v>141</v>
      </c>
    </row>
    <row r="209">
      <c r="A209" s="41" t="s">
        <v>560</v>
      </c>
      <c r="B209" s="42" t="s">
        <v>561</v>
      </c>
      <c r="C209" s="46">
        <v>0.55331</v>
      </c>
      <c r="D209" s="43">
        <v>0.46554</v>
      </c>
      <c r="E209" s="43">
        <v>0.08777</v>
      </c>
      <c r="F209" s="47"/>
      <c r="G209" s="45" t="s">
        <v>140</v>
      </c>
      <c r="H209" s="46">
        <v>2020.0</v>
      </c>
      <c r="I209" s="45" t="s">
        <v>141</v>
      </c>
    </row>
    <row r="210">
      <c r="A210" s="41" t="s">
        <v>562</v>
      </c>
      <c r="B210" s="42" t="s">
        <v>563</v>
      </c>
      <c r="C210" s="43">
        <v>0.9006</v>
      </c>
      <c r="D210" s="43">
        <v>0.79847</v>
      </c>
      <c r="E210" s="43">
        <v>0.10213</v>
      </c>
      <c r="F210" s="48"/>
      <c r="G210" s="45" t="s">
        <v>152</v>
      </c>
      <c r="H210" s="43">
        <v>2020.0</v>
      </c>
      <c r="I210" s="45" t="s">
        <v>153</v>
      </c>
    </row>
    <row r="211">
      <c r="A211" s="41" t="s">
        <v>564</v>
      </c>
      <c r="B211" s="42" t="s">
        <v>565</v>
      </c>
      <c r="C211" s="46">
        <v>0.11109</v>
      </c>
      <c r="D211" s="43">
        <v>0.09439</v>
      </c>
      <c r="E211" s="43">
        <v>0.0167</v>
      </c>
      <c r="F211" s="47"/>
      <c r="G211" s="45" t="s">
        <v>140</v>
      </c>
      <c r="H211" s="46">
        <v>2020.0</v>
      </c>
      <c r="I211" s="45" t="s">
        <v>141</v>
      </c>
    </row>
    <row r="212">
      <c r="A212" s="41" t="s">
        <v>566</v>
      </c>
      <c r="B212" s="42" t="s">
        <v>567</v>
      </c>
      <c r="C212" s="46">
        <v>0.31197</v>
      </c>
      <c r="D212" s="43">
        <v>0.26507</v>
      </c>
      <c r="E212" s="43">
        <v>0.0469</v>
      </c>
      <c r="F212" s="47"/>
      <c r="G212" s="45" t="s">
        <v>140</v>
      </c>
      <c r="H212" s="46">
        <v>2020.0</v>
      </c>
      <c r="I212" s="45" t="s">
        <v>141</v>
      </c>
    </row>
    <row r="213">
      <c r="A213" s="58"/>
      <c r="B213" s="42" t="s">
        <v>43</v>
      </c>
      <c r="C213" s="46">
        <v>0.47625</v>
      </c>
      <c r="D213" s="43">
        <v>0.40958</v>
      </c>
      <c r="E213" s="43">
        <v>0.06668</v>
      </c>
      <c r="F213" s="47"/>
      <c r="G213" s="45" t="s">
        <v>140</v>
      </c>
      <c r="H213" s="46">
        <v>2021.0</v>
      </c>
      <c r="I213" s="45" t="s">
        <v>141</v>
      </c>
    </row>
    <row r="214">
      <c r="A214" s="58"/>
      <c r="B214" s="42" t="s">
        <v>568</v>
      </c>
      <c r="C214" s="46">
        <v>0.52074</v>
      </c>
      <c r="D214" s="43">
        <v>0.44245</v>
      </c>
      <c r="E214" s="43">
        <v>0.07828</v>
      </c>
      <c r="F214" s="47"/>
      <c r="G214" s="45" t="s">
        <v>140</v>
      </c>
      <c r="H214" s="46">
        <v>2020.0</v>
      </c>
      <c r="I214" s="45" t="s">
        <v>141</v>
      </c>
    </row>
    <row r="215">
      <c r="A215" s="58"/>
      <c r="B215" s="42" t="s">
        <v>569</v>
      </c>
      <c r="C215" s="46">
        <v>0.6026</v>
      </c>
      <c r="D215" s="43">
        <v>0.51824</v>
      </c>
      <c r="E215" s="43">
        <v>0.08436</v>
      </c>
      <c r="F215" s="47"/>
      <c r="G215" s="45" t="s">
        <v>140</v>
      </c>
      <c r="H215" s="46">
        <v>2020.0</v>
      </c>
      <c r="I215" s="45" t="s">
        <v>141</v>
      </c>
    </row>
    <row r="216">
      <c r="A216" s="58"/>
      <c r="B216" s="42" t="s">
        <v>570</v>
      </c>
      <c r="C216" s="46">
        <v>0.6108</v>
      </c>
      <c r="D216" s="43">
        <v>0.52529</v>
      </c>
      <c r="E216" s="43">
        <v>0.08551</v>
      </c>
      <c r="F216" s="47"/>
      <c r="G216" s="45" t="s">
        <v>140</v>
      </c>
      <c r="H216" s="46">
        <v>2020.0</v>
      </c>
      <c r="I216" s="45" t="s">
        <v>141</v>
      </c>
    </row>
    <row r="217">
      <c r="A217" s="58"/>
      <c r="B217" s="42" t="s">
        <v>571</v>
      </c>
      <c r="C217" s="46">
        <v>0.37827</v>
      </c>
      <c r="D217" s="43">
        <v>0.32531</v>
      </c>
      <c r="E217" s="43">
        <v>0.05296</v>
      </c>
      <c r="F217" s="47"/>
      <c r="G217" s="45" t="s">
        <v>140</v>
      </c>
      <c r="H217" s="46">
        <v>2020.0</v>
      </c>
      <c r="I217" s="45" t="s">
        <v>141</v>
      </c>
    </row>
    <row r="218">
      <c r="A218" s="58"/>
      <c r="B218" s="42" t="s">
        <v>114</v>
      </c>
      <c r="C218" s="46">
        <v>0.27049</v>
      </c>
      <c r="D218" s="43">
        <v>0.23262</v>
      </c>
      <c r="E218" s="43">
        <v>0.03787</v>
      </c>
      <c r="F218" s="47"/>
      <c r="G218" s="45" t="s">
        <v>140</v>
      </c>
      <c r="H218" s="46">
        <v>2021.0</v>
      </c>
      <c r="I218" s="45" t="s">
        <v>141</v>
      </c>
    </row>
    <row r="219">
      <c r="A219" s="58"/>
      <c r="B219" s="42" t="s">
        <v>572</v>
      </c>
      <c r="C219" s="46">
        <v>0.25392</v>
      </c>
      <c r="D219" s="43">
        <v>0.21837</v>
      </c>
      <c r="E219" s="43">
        <v>0.03555</v>
      </c>
      <c r="F219" s="47"/>
      <c r="G219" s="45" t="s">
        <v>140</v>
      </c>
      <c r="H219" s="46">
        <v>2021.0</v>
      </c>
      <c r="I219" s="45" t="s">
        <v>141</v>
      </c>
    </row>
    <row r="220">
      <c r="A220" s="58"/>
      <c r="B220" s="42" t="s">
        <v>573</v>
      </c>
      <c r="C220" s="46">
        <v>0.24161</v>
      </c>
      <c r="D220" s="43">
        <v>0.20778</v>
      </c>
      <c r="E220" s="43">
        <v>0.03382</v>
      </c>
      <c r="F220" s="47"/>
      <c r="G220" s="45" t="s">
        <v>140</v>
      </c>
      <c r="H220" s="46">
        <v>2021.0</v>
      </c>
      <c r="I220" s="45" t="s">
        <v>141</v>
      </c>
    </row>
    <row r="221">
      <c r="A221" s="58"/>
      <c r="B221" s="42" t="s">
        <v>574</v>
      </c>
      <c r="C221" s="46">
        <v>0.50814</v>
      </c>
      <c r="D221" s="43">
        <v>0.437</v>
      </c>
      <c r="E221" s="43">
        <v>0.07114</v>
      </c>
      <c r="F221" s="47"/>
      <c r="G221" s="45" t="s">
        <v>140</v>
      </c>
      <c r="H221" s="46">
        <v>2021.0</v>
      </c>
      <c r="I221" s="45" t="s">
        <v>141</v>
      </c>
    </row>
    <row r="222">
      <c r="A222" s="58"/>
      <c r="B222" s="42" t="s">
        <v>575</v>
      </c>
      <c r="C222" s="46">
        <v>0.55701</v>
      </c>
      <c r="D222" s="43">
        <v>0.47903</v>
      </c>
      <c r="E222" s="43">
        <v>0.07798</v>
      </c>
      <c r="F222" s="47"/>
      <c r="G222" s="45" t="s">
        <v>140</v>
      </c>
      <c r="H222" s="46">
        <v>2020.0</v>
      </c>
      <c r="I222" s="45" t="s">
        <v>141</v>
      </c>
    </row>
    <row r="223">
      <c r="A223" s="58"/>
      <c r="B223" s="42" t="s">
        <v>576</v>
      </c>
      <c r="C223" s="46">
        <v>0.35059</v>
      </c>
      <c r="D223" s="43">
        <v>0.3015</v>
      </c>
      <c r="E223" s="43">
        <v>0.04908</v>
      </c>
      <c r="F223" s="47"/>
      <c r="G223" s="45" t="s">
        <v>140</v>
      </c>
      <c r="H223" s="46">
        <v>2021.0</v>
      </c>
      <c r="I223" s="45" t="s">
        <v>141</v>
      </c>
    </row>
    <row r="224">
      <c r="A224" s="58"/>
      <c r="B224" s="42" t="s">
        <v>577</v>
      </c>
      <c r="C224" s="46">
        <v>0.54845</v>
      </c>
      <c r="D224" s="43">
        <v>0.47166</v>
      </c>
      <c r="E224" s="43">
        <v>0.07678</v>
      </c>
      <c r="F224" s="47"/>
      <c r="G224" s="45" t="s">
        <v>140</v>
      </c>
      <c r="H224" s="46">
        <v>2020.0</v>
      </c>
      <c r="I224" s="45" t="s">
        <v>141</v>
      </c>
    </row>
    <row r="225">
      <c r="A225" s="58"/>
      <c r="B225" s="42" t="s">
        <v>578</v>
      </c>
      <c r="C225" s="46">
        <v>0.34082</v>
      </c>
      <c r="D225" s="43">
        <v>0.29311</v>
      </c>
      <c r="E225" s="43">
        <v>0.04772</v>
      </c>
      <c r="F225" s="47"/>
      <c r="G225" s="45" t="s">
        <v>140</v>
      </c>
      <c r="H225" s="46">
        <v>2021.0</v>
      </c>
      <c r="I225" s="45" t="s">
        <v>141</v>
      </c>
    </row>
    <row r="226">
      <c r="A226" s="58"/>
      <c r="B226" s="42" t="s">
        <v>579</v>
      </c>
      <c r="C226" s="46">
        <v>0.15194</v>
      </c>
      <c r="D226" s="43">
        <v>0.13067</v>
      </c>
      <c r="E226" s="43">
        <v>0.02127</v>
      </c>
      <c r="F226" s="47"/>
      <c r="G226" s="45" t="s">
        <v>140</v>
      </c>
      <c r="H226" s="46">
        <v>2020.0</v>
      </c>
      <c r="I226" s="45" t="s">
        <v>141</v>
      </c>
    </row>
  </sheetData>
  <mergeCells count="1">
    <mergeCell ref="A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57"/>
  </cols>
  <sheetData>
    <row r="1">
      <c r="B1" s="19" t="s">
        <v>580</v>
      </c>
    </row>
    <row r="2">
      <c r="A2" s="19" t="s">
        <v>581</v>
      </c>
      <c r="B2" s="19">
        <v>0.48</v>
      </c>
      <c r="C2" s="23" t="s">
        <v>582</v>
      </c>
    </row>
    <row r="3">
      <c r="A3" s="19" t="s">
        <v>583</v>
      </c>
      <c r="B3" s="19">
        <v>0.39</v>
      </c>
      <c r="C3" s="23" t="s">
        <v>582</v>
      </c>
    </row>
    <row r="4">
      <c r="A4" s="19" t="s">
        <v>584</v>
      </c>
      <c r="B4" s="19">
        <v>0.81</v>
      </c>
      <c r="C4" s="23" t="s">
        <v>585</v>
      </c>
    </row>
    <row r="5">
      <c r="A5" s="19" t="s">
        <v>586</v>
      </c>
      <c r="B5" s="19">
        <v>43.15</v>
      </c>
      <c r="C5" s="23" t="s">
        <v>585</v>
      </c>
    </row>
  </sheetData>
  <hyperlinks>
    <hyperlink r:id="rId1" ref="C2"/>
    <hyperlink r:id="rId2" ref="C3"/>
    <hyperlink r:id="rId3" ref="C4"/>
    <hyperlink r:id="rId4" ref="C5"/>
  </hyperlinks>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2023-11-13T12:46:55Z</dcterms:created>
  <dc:creator>Paul Bardon</dc:creator>
</cp:coreProperties>
</file>