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4"/>
    <sheet state="visible" name="Database" sheetId="2" r:id="rId5"/>
    <sheet state="visible" name="Graph" sheetId="3" r:id="rId6"/>
  </sheets>
  <definedNames>
    <definedName hidden="1" localSheetId="1" name="_xlnm._FilterDatabase">Database!$A$1:$AD$990</definedName>
  </definedNames>
  <calcPr/>
</workbook>
</file>

<file path=xl/sharedStrings.xml><?xml version="1.0" encoding="utf-8"?>
<sst xmlns="http://schemas.openxmlformats.org/spreadsheetml/2006/main" count="1904" uniqueCount="595">
  <si>
    <t xml:space="preserve">Database SAF Projects </t>
  </si>
  <si>
    <t xml:space="preserve">Description of the database columns </t>
  </si>
  <si>
    <t>Column Name</t>
  </si>
  <si>
    <t>Description</t>
  </si>
  <si>
    <t>Producer</t>
  </si>
  <si>
    <t>Name of the producer</t>
  </si>
  <si>
    <t>Date start</t>
  </si>
  <si>
    <t>Entry in service of the production site</t>
  </si>
  <si>
    <t>Pathway</t>
  </si>
  <si>
    <t>ASTM SAF pathway</t>
  </si>
  <si>
    <t>Delivery City/State</t>
  </si>
  <si>
    <t>Production site city</t>
  </si>
  <si>
    <t>Delivery country</t>
  </si>
  <si>
    <t>Production site country</t>
  </si>
  <si>
    <t>Continent</t>
  </si>
  <si>
    <t>Production site continent</t>
  </si>
  <si>
    <t>Region (according to standard ACV)</t>
  </si>
  <si>
    <t>Theoritical capacity (million gallons)</t>
  </si>
  <si>
    <t>Theoretical capacity (million gallons) including SAF and biofuels</t>
  </si>
  <si>
    <t>Theoritical capacity  (million litters/year)</t>
  </si>
  <si>
    <t>Simple conversion (million liters/year)</t>
  </si>
  <si>
    <t>Theoretical capacity (tons/year)</t>
  </si>
  <si>
    <t>Simple conversion (tons/year)</t>
  </si>
  <si>
    <t>Capacity in MJ/year</t>
  </si>
  <si>
    <t>Simple conversion</t>
  </si>
  <si>
    <t>Date announced</t>
  </si>
  <si>
    <t>Date of the press release of the project</t>
  </si>
  <si>
    <t>Year announced</t>
  </si>
  <si>
    <t>Year of the press release of the project</t>
  </si>
  <si>
    <t>Investment (USD)</t>
  </si>
  <si>
    <t>Announced investment (USD)</t>
  </si>
  <si>
    <t>Stage</t>
  </si>
  <si>
    <t>See description below</t>
  </si>
  <si>
    <t>SAF only ?</t>
  </si>
  <si>
    <t>True / False based on whether the production plant produces only SAF or not</t>
  </si>
  <si>
    <t>Comments</t>
  </si>
  <si>
    <t>Additional comments</t>
  </si>
  <si>
    <t>Link</t>
  </si>
  <si>
    <t>Link to sources / press release</t>
  </si>
  <si>
    <t>Pathway_region</t>
  </si>
  <si>
    <t>Power BI variable</t>
  </si>
  <si>
    <t>Stages :</t>
  </si>
  <si>
    <t>Announced</t>
  </si>
  <si>
    <t>The building of the site has not started yet but was announced</t>
  </si>
  <si>
    <t>Not in service</t>
  </si>
  <si>
    <t>The building of the site is on going, but no SAF is produced yet</t>
  </si>
  <si>
    <t>In service</t>
  </si>
  <si>
    <t>The site is producing SAF</t>
  </si>
  <si>
    <t>In extension</t>
  </si>
  <si>
    <t>The site is in service but currently in extension</t>
  </si>
  <si>
    <t>N/A</t>
  </si>
  <si>
    <t>Non applicable, no information found</t>
  </si>
  <si>
    <t>Key Hypothesis</t>
  </si>
  <si>
    <t xml:space="preserve">The theoretical capacity includes SAF and biofuels </t>
  </si>
  <si>
    <t xml:space="preserve">The conversion are such that : </t>
  </si>
  <si>
    <t xml:space="preserve">    1 gallon = 3,78541 L</t>
  </si>
  <si>
    <t xml:space="preserve">    1 million litters = 800 tons</t>
  </si>
  <si>
    <t xml:space="preserve">    1 ton = 43000 MJ</t>
  </si>
  <si>
    <t>N/A = Not applicable (or not found)</t>
  </si>
  <si>
    <t>Enerkem</t>
  </si>
  <si>
    <t>FT</t>
  </si>
  <si>
    <t>Edmonton, AB Canada</t>
  </si>
  <si>
    <t>Canada</t>
  </si>
  <si>
    <t>North America</t>
  </si>
  <si>
    <t>World</t>
  </si>
  <si>
    <t>23/05/2016</t>
  </si>
  <si>
    <t>No data about SAF, only biofuels</t>
  </si>
  <si>
    <t>https://www.canadianconsultingengineer.com/cce/awards/2016/E4_BBA_EnerkemAlbertaBiofuels.pdf</t>
  </si>
  <si>
    <t>Evergent Technologies</t>
  </si>
  <si>
    <t>Port-Quartier, Québec</t>
  </si>
  <si>
    <t>USA</t>
  </si>
  <si>
    <t>https://uop.honeywell.com/en/news-events/2016/071/honeywells-envergent-rtp-technology</t>
  </si>
  <si>
    <t>Carbon Engineering</t>
  </si>
  <si>
    <t>PtL - DAC</t>
  </si>
  <si>
    <t>Squamish, British Columbia</t>
  </si>
  <si>
    <t>29/11/2018</t>
  </si>
  <si>
    <t>Article to pay</t>
  </si>
  <si>
    <t>https://www.economist.com/technology-quarterly/2018/11/29/synthetic-fuels-could-help-low-carbon-aviation-take-off</t>
  </si>
  <si>
    <t>Refuel YYZ</t>
  </si>
  <si>
    <t>No article found</t>
  </si>
  <si>
    <t>Refuel YYZ / Refuel Energy</t>
  </si>
  <si>
    <t>HEFA - UCO</t>
  </si>
  <si>
    <t>Southern Ontario</t>
  </si>
  <si>
    <t>19/04/2022</t>
  </si>
  <si>
    <t>No information found</t>
  </si>
  <si>
    <t>https://www.businesswire.com/news/home/20220419005237/en/Refuel-Energy-Inc.-Announces-Plans-for-Renewable-Fuel-Facility-in-Southern-Ontario</t>
  </si>
  <si>
    <t>Forge hydrocarbons</t>
  </si>
  <si>
    <t>HEFA</t>
  </si>
  <si>
    <t>Sombra, ON Canada</t>
  </si>
  <si>
    <t>13/02/2020</t>
  </si>
  <si>
    <t>https://www.renewableenergymagazine.com/biofuels/forge-receives-investment-from-shell-ventures-20200218</t>
  </si>
  <si>
    <t>18/02/2020</t>
  </si>
  <si>
    <t>Sarnia, Ontario</t>
  </si>
  <si>
    <t>The investment is 1 investment, maybe there are more</t>
  </si>
  <si>
    <t>https://www.cbc.ca/news/canada/edmonton/project-to-make-jet-fuel-from-waste-fats-oils-gets-big-financial-lift-from-federal-government-1.5984870</t>
  </si>
  <si>
    <t>Steeper Energy</t>
  </si>
  <si>
    <t>De Winton, AB</t>
  </si>
  <si>
    <t>The article can't be found anymore / nothing found</t>
  </si>
  <si>
    <t>https://steeperenergy.com/2020/07/02/memorandum-of-understanding-mou-signed-by-the-city-of-calgary-with-steeper-energy-canada-ltd/</t>
  </si>
  <si>
    <t>Convenant Energy</t>
  </si>
  <si>
    <t>Estevan, Saskatchewan</t>
  </si>
  <si>
    <t>24/03/2021</t>
  </si>
  <si>
    <t>https://www.sasktoday.ca/south/local-business/covenant-energy-prepares-to-meet-new-demand-for-renewable-diesel-4168607</t>
  </si>
  <si>
    <t>SAF + consortium</t>
  </si>
  <si>
    <t>PtL - PSC</t>
  </si>
  <si>
    <t>Montreal</t>
  </si>
  <si>
    <t>14/08/2021</t>
  </si>
  <si>
    <t>Not clear about the proportuion of SAF produced</t>
  </si>
  <si>
    <t>https://safplusconsortium.com/blog/the-first-production-of-saf-sustainable-aviation-fuel-developed-in-canada/</t>
  </si>
  <si>
    <t>Permian Basin</t>
  </si>
  <si>
    <t>24/09/2021</t>
  </si>
  <si>
    <t>Varennes, Quebec</t>
  </si>
  <si>
    <t>The article is about SAF, but it seemq it doesn't produce only SAF</t>
  </si>
  <si>
    <t>https://enerkem.com/news-release/enerkem-achieves-a-major-breakthrough-by-producing-sustainable-aviation-fuel-from-local-forest-biomass/</t>
  </si>
  <si>
    <t>Braya Renewable Fuels</t>
  </si>
  <si>
    <t>Newfoundland</t>
  </si>
  <si>
    <t>30/11/2021</t>
  </si>
  <si>
    <t>https://atlantic.ctvnews.ca/n-l-s-come-by-chance-oil-refinery-sold-to-texas-company-to-produce-renewable-fuels-1.5687452</t>
  </si>
  <si>
    <t>Lanzajet</t>
  </si>
  <si>
    <t>Vancouver</t>
  </si>
  <si>
    <t>Not clear if it is SAF only</t>
  </si>
  <si>
    <t>https://www.cbc.ca/news/canada/calgary/sustainable-aviation-jet-fuel-aviation-1.6277827</t>
  </si>
  <si>
    <t>Parkland</t>
  </si>
  <si>
    <t>Burnaby, British Columbia</t>
  </si>
  <si>
    <t>Only renewable diesel, SAF may be produced if funds are provided</t>
  </si>
  <si>
    <t>https://www.wasterecyclingmag.ca/biofuel/parkland-plans-to-ramp-up-biodiesel-production-in-bc/1003286725/</t>
  </si>
  <si>
    <t>ECB Omega Green</t>
  </si>
  <si>
    <t>Villeta, Paraguay</t>
  </si>
  <si>
    <t>Paraguay</t>
  </si>
  <si>
    <t>South America</t>
  </si>
  <si>
    <t>25/02/2019</t>
  </si>
  <si>
    <t>Renewable diesel + SAF</t>
  </si>
  <si>
    <t>https://bioenergyinternational.com/ecb-group-reveals-financial-and-epc-partners-for-omega-green-biorefinery/</t>
  </si>
  <si>
    <t>Flexjet project</t>
  </si>
  <si>
    <t>Brazil</t>
  </si>
  <si>
    <t>17/09/2020</t>
  </si>
  <si>
    <t>Quite blurry</t>
  </si>
  <si>
    <t>Green Fuels</t>
  </si>
  <si>
    <t>Zona da Mata</t>
  </si>
  <si>
    <t>24/09/2020</t>
  </si>
  <si>
    <t>https://greenfuels.co.uk/collaboration-on-sustainable-fuels-announced/</t>
  </si>
  <si>
    <t>Brasil Biofuels</t>
  </si>
  <si>
    <t>Manaus</t>
  </si>
  <si>
    <t>13/04/2022</t>
  </si>
  <si>
    <t>The investment is an expectation</t>
  </si>
  <si>
    <t>https://epbr.com.br/vibra-energia-fecha-parceria-com-bbf-para-vender-saf-a-partir-de-2025/</t>
  </si>
  <si>
    <t>SGP BioEnergy</t>
  </si>
  <si>
    <t>Colon and Balboa</t>
  </si>
  <si>
    <t>Panama</t>
  </si>
  <si>
    <t>Biofuels including SAF</t>
  </si>
  <si>
    <t>https://www.zawya.com/en/world/americas/panama-to-develop-largest-advanced-biorefinery-to-make-lower-carbon-aviation-fuel-ucdhjvxl</t>
  </si>
  <si>
    <t>Geo Biogas</t>
  </si>
  <si>
    <t>Maringa, Parana State</t>
  </si>
  <si>
    <t>23/11/2022</t>
  </si>
  <si>
    <t>They just say SAF could be produced, not that it will be produced</t>
  </si>
  <si>
    <t>https://www.argusmedia.com/en/news/2394186-brazils-geo-biogas-to-transform-biomethane-into-saf</t>
  </si>
  <si>
    <t>Acelen</t>
  </si>
  <si>
    <t>São Francisco do Condo</t>
  </si>
  <si>
    <t>18/04/2023</t>
  </si>
  <si>
    <t>Investment is announced other 10 years
Renewable diese + SAF</t>
  </si>
  <si>
    <t>https://www.greencarcongress.com/2023/04/20230418-acelen.html</t>
  </si>
  <si>
    <t>Refinaria de petroleo Riograndense</t>
  </si>
  <si>
    <t>Rio Grande</t>
  </si>
  <si>
    <t>16/11/2023</t>
  </si>
  <si>
    <t>https://www.jornaldocomercio.com/economia/2023/11/1131133-refinaria-de-rio-grande-avalia-investimento-de-uss-750-milhoes-na-producao-de-combustivel-sustentavel-de-aviacao.html</t>
  </si>
  <si>
    <t>Senai</t>
  </si>
  <si>
    <t>Natal</t>
  </si>
  <si>
    <t>https://g1.globo.com/rn/rio-grande-do-norte/noticia/2023/09/06/primeira-unidade-piloto-de-producao-de-combustivel-sustentavel-de-aviacao-no-brasil-e-inaugurada-em-natal.ghtml</t>
  </si>
  <si>
    <t>Raizen</t>
  </si>
  <si>
    <t>ATJ</t>
  </si>
  <si>
    <t>Piracicaba</t>
  </si>
  <si>
    <t>21/08/2023</t>
  </si>
  <si>
    <t>Ethanol producer certified to make SAF</t>
  </si>
  <si>
    <t>Petrobras</t>
  </si>
  <si>
    <t>Cubatao</t>
  </si>
  <si>
    <t>https://tbpetroleum.com.br/noticia/petrobras-will-have-a-unit-dedicated-to-the-production-of-bioqav-and-100-renewable-diesel/</t>
  </si>
  <si>
    <t>Soperton, GA</t>
  </si>
  <si>
    <t>United States</t>
  </si>
  <si>
    <t>13/12/2022</t>
  </si>
  <si>
    <t>https://www.lanzajet.com/where-we-operate/#:~:text=Our%20flagship%20commercial%20facility%2C%20Freedom,Alcohol%2Dto%2DJet%20technology.</t>
  </si>
  <si>
    <t>SG Preston</t>
  </si>
  <si>
    <t>South Point, OH</t>
  </si>
  <si>
    <t>19/11/2015</t>
  </si>
  <si>
    <t>No recent article on latest developments, company might have disappeared</t>
  </si>
  <si>
    <t>https://advancedbiofuelsusa.info/renewable-energy-producer-s-g-preston-interested-in-buying-pes-refinery/</t>
  </si>
  <si>
    <t>Fulcrum Bioenergy</t>
  </si>
  <si>
    <t>Gary, IN</t>
  </si>
  <si>
    <t>Fulcrum Centerpoint | Fulcrum BioEnergy (fulcrum-bioenergy.com)</t>
  </si>
  <si>
    <t>Paradigm BioAviation</t>
  </si>
  <si>
    <t>Bloomington-Normal, IL</t>
  </si>
  <si>
    <t>20/12/2012</t>
  </si>
  <si>
    <t>https://paradigmbioaviation.com/about-us/</t>
  </si>
  <si>
    <t>ADM &amp; GEVO</t>
  </si>
  <si>
    <t>Decatur, IL ; Cedar Rapids, IA ; Colombus, Nebraska</t>
  </si>
  <si>
    <t>25/10/2021</t>
  </si>
  <si>
    <t>Includes other hydrocarbons</t>
  </si>
  <si>
    <t>ADM-Gevo-Sign-MoU-to-Produce-up-to-500M-Gallons-of-Sustainable-Aviation-Fuel | ADM</t>
  </si>
  <si>
    <t>Lanzajet/Marquis</t>
  </si>
  <si>
    <t>Hennepin, IL</t>
  </si>
  <si>
    <t>Says it "begins engineering in 2022", but not production...</t>
  </si>
  <si>
    <t>LanzaJet and Marquis Sustainable Aviation Fuel (SAF) partner to build an integrated Sustainable Fuels Plant in Illinois | LanzaJet</t>
  </si>
  <si>
    <t>Diamond Green</t>
  </si>
  <si>
    <t>Norco, LA</t>
  </si>
  <si>
    <t>largest renewable producer in North America and the second-largest in the world</t>
  </si>
  <si>
    <t>https://www.diamondgreendiesel.com/about-us</t>
  </si>
  <si>
    <t>DG Fuels</t>
  </si>
  <si>
    <t>St-James, LA</t>
  </si>
  <si>
    <t>21/03/2023</t>
  </si>
  <si>
    <t>https://www.airbus.com/en/newsroom/press-releases/2023-09-airbus-partners-with-dg-fuels-to-foster-sustainable-aviation-fuel#:~:text=DGF's%20plant%20aims%20to%20have,CO2%20emissions%20annually%20from%202026.</t>
  </si>
  <si>
    <t>Shell</t>
  </si>
  <si>
    <t>Convent, LA</t>
  </si>
  <si>
    <t>23/08/2023</t>
  </si>
  <si>
    <t>Was still under discussion in 2022, so not confirmed</t>
  </si>
  <si>
    <t>Shell to convert Convent site to sustainable aviation fuel, renewable diesel production facility | Business | theadvocate.com</t>
  </si>
  <si>
    <t>Grön Fuel</t>
  </si>
  <si>
    <t>Port Allen, LA</t>
  </si>
  <si>
    <t>6% of full production capacity in 2025, quantities are blended SAF</t>
  </si>
  <si>
    <t>https://www.ogj.com/energy-transition/article/14289541/carbonnegative-renewable-fuels-complex-proceeds-in-louisiana#:~:text=Gr%C3%B6n%20Fuels%20plans%20to%20commission,65%2C000%20b%2Fd%20(Fig.</t>
  </si>
  <si>
    <t>Velocys</t>
  </si>
  <si>
    <t>Natchez, MS</t>
  </si>
  <si>
    <t>No data found for review</t>
  </si>
  <si>
    <t>Gevo</t>
  </si>
  <si>
    <t>Silsbee, TX</t>
  </si>
  <si>
    <t>Demonstration plant</t>
  </si>
  <si>
    <t>https://gevo.com/wp-content/uploads/2023/05/Gevo_LakePreston_one-sheet_5.19.23.pdf</t>
  </si>
  <si>
    <t>Lake Preston, SD</t>
  </si>
  <si>
    <t>Gevo launches Net-Zero 1 with South Dakota land purchase | Biofuels International Magazine (biofuels-news.com)</t>
  </si>
  <si>
    <t>Luverne, Mn</t>
  </si>
  <si>
    <t>Cemvita</t>
  </si>
  <si>
    <t>Houston, TX</t>
  </si>
  <si>
    <t>Futur full scale plant</t>
  </si>
  <si>
    <t>https://houston.innovationmap.com/united-airlines-cemvita-saf-offtake-2665349077.html</t>
  </si>
  <si>
    <t>Fulcrum BioEnergy | Fulcrum BioEnergy Completes Construction of the… (fulcrum-bioenergy.com)</t>
  </si>
  <si>
    <t>Indaba</t>
  </si>
  <si>
    <t>Missouri and California</t>
  </si>
  <si>
    <t>15/01/2021</t>
  </si>
  <si>
    <t>Exact location not determined yet</t>
  </si>
  <si>
    <t>SAFFiRE</t>
  </si>
  <si>
    <t>Nevada, IA</t>
  </si>
  <si>
    <t>No info</t>
  </si>
  <si>
    <t>Unkown</t>
  </si>
  <si>
    <t>Glenbrook</t>
  </si>
  <si>
    <t>New Zealand</t>
  </si>
  <si>
    <t>Oceania</t>
  </si>
  <si>
    <t>Oceania Biofuels</t>
  </si>
  <si>
    <t>Gladstone, Queensland</t>
  </si>
  <si>
    <t>Australia</t>
  </si>
  <si>
    <t>Site in construction</t>
  </si>
  <si>
    <t>https://statements.qld.gov.au/statements/94951#:~:text=%E2%80%9CThe%20proposed%20%24500%20million%20project,community%2C%E2%80%9D%20Mr%20Miles%20said.</t>
  </si>
  <si>
    <t>ENEOS</t>
  </si>
  <si>
    <t>Brisbane, Queensland</t>
  </si>
  <si>
    <t>signing of a Memorandum of Understanding in march 2023</t>
  </si>
  <si>
    <t>https://www.eneos.co.jp/english/newsrelease/2022/pdf/20230323_01.pdf</t>
  </si>
  <si>
    <t>BP</t>
  </si>
  <si>
    <t>Kwinana</t>
  </si>
  <si>
    <t>,N/A</t>
  </si>
  <si>
    <t>Announcement only</t>
  </si>
  <si>
    <t>bp plans for biorefinery at Kwinana energy hub reach new milestone | News and insights | Home</t>
  </si>
  <si>
    <t>Pertamina</t>
  </si>
  <si>
    <t>Cilacap</t>
  </si>
  <si>
    <t>Indonesia</t>
  </si>
  <si>
    <t>Asia</t>
  </si>
  <si>
    <t>In service. Target capacity for 2026. HVO including SAF</t>
  </si>
  <si>
    <t>https://www.safinvestor.com/project/142902/pertamina-cilacap-java/</t>
  </si>
  <si>
    <t>Plaju</t>
  </si>
  <si>
    <t>https://www.pertamina.com/en/news-room/news-release/green-refinery-pertamina-refinery.s-commitment-to-achieve-net-zero-emission-target</t>
  </si>
  <si>
    <t>Dumai</t>
  </si>
  <si>
    <t xml:space="preserve">Uncertain capacity </t>
  </si>
  <si>
    <t>https://www.pertamina.com/en/news-room/news-release/proven-high-quality-pt-kpi.s-mainstay-pertamina-renewable-diesel-ready-to-enter-the-european-market</t>
  </si>
  <si>
    <t>Vandelay Ventures</t>
  </si>
  <si>
    <t>Kota Kinabalu</t>
  </si>
  <si>
    <t>Malaysia</t>
  </si>
  <si>
    <t>https://www.biofuelsdigest.com/bdigest/2022/11/16/malaysia-advances-in-the-race-for-saf-vandelay-ventures-readies-75-million-gallon-project-using-sulzer-tech/</t>
  </si>
  <si>
    <t>EcoCeres</t>
  </si>
  <si>
    <t>Johor Bahru</t>
  </si>
  <si>
    <t>https://www.eco-ceres.com/wp-content/uploads/2023/06/20230604-EcoCeres-MLY-Ground-Breaking-Announcement.pdf</t>
  </si>
  <si>
    <t>Petronas</t>
  </si>
  <si>
    <t>Johor</t>
  </si>
  <si>
    <t>signing of a Memorandum of Understanding in oct 2023</t>
  </si>
  <si>
    <t>https://www.petronas.com/media/media-releases/petronas-and-idemitsu-collaborate-accelerate-development-sustainable-aviation</t>
  </si>
  <si>
    <t>Shanxi</t>
  </si>
  <si>
    <t>Few information</t>
  </si>
  <si>
    <t>https://www.argusmedia.com/en/news/2283790-malaysia-shanxi-construction-sign-deal-on-hvo-saf</t>
  </si>
  <si>
    <t>Waste Fuel</t>
  </si>
  <si>
    <t>Manila</t>
  </si>
  <si>
    <t>Philippines</t>
  </si>
  <si>
    <t>https://www.greenairnews.com/?p=1046</t>
  </si>
  <si>
    <t>Neste Oil</t>
  </si>
  <si>
    <t>Singapore</t>
  </si>
  <si>
    <t>Capacity Data do not correspond to ICAO. Here is SAF only maximum capacity for the end of 2023</t>
  </si>
  <si>
    <t>https://www.neste.com/releases-and-news/renewable-solutions/neste-celebrates-opening-singapore-expansion-and-establishes-sustainable-aviation-fuel-saf-supply</t>
  </si>
  <si>
    <t>https://www.shell.com/business-customers/aviation/news-and-media-releases/news-and-media-2022/shell-first-to-supply-sustainable-aviation-fuel-to-customers-in-singapore.html</t>
  </si>
  <si>
    <t>Bangchak</t>
  </si>
  <si>
    <t>Bangkok</t>
  </si>
  <si>
    <t>Thailand</t>
  </si>
  <si>
    <t>https://www.bangchak.co.th/en/newsroom/bangchak-news/1141/bangchak-makes-its-mark-as-future-energy-leader-pioneering-thailand-s-aviation-industry-with-first-construction-agreement-for-sustainable-aviation-fuel-saf-production-unit</t>
  </si>
  <si>
    <t>China's Oriental Energy Company</t>
  </si>
  <si>
    <t>Maoming</t>
  </si>
  <si>
    <t>China</t>
  </si>
  <si>
    <t>https://www.argusmedia.com/en/news/2307186-oe-honeywell-to-build-saf-plant-in-china-update</t>
  </si>
  <si>
    <t>Sinopec</t>
  </si>
  <si>
    <t>Ningbo, Zhejiang</t>
  </si>
  <si>
    <t>Zhejiang</t>
  </si>
  <si>
    <t>https://www.biofuelsdigest.com/bdigest/2022/12/19/china-flies-first-international-cargo-flight-on-domestic-saf/</t>
  </si>
  <si>
    <t>Shanghai</t>
  </si>
  <si>
    <t>https://www.chemeurope.com/fr/news/1178223/octroi-de-50-millions-de-dollars-a-lanzajet-pour-la-premiere-usine-au-monde-de-production-durable-de-carburant-d-aviation-a-partir-d-alcool-et-de-carburant-pour-moteur-a-reaction.html</t>
  </si>
  <si>
    <t>Zhangjiagang</t>
  </si>
  <si>
    <t xml:space="preserve">Capacity Data do not correspond to ICAO. Here is SAF only maximum capacity </t>
  </si>
  <si>
    <t>https://advancedbiofuelsusa.info/climate-change-towngas-offshoot-turns-waste-oil-into-green-fuels-in-china-and-malaysia-to-meet-strong-european-demand</t>
  </si>
  <si>
    <t>Caofeidian, Hebei Province</t>
  </si>
  <si>
    <t>Sichuan Junshang Environnemental Protection Technology</t>
  </si>
  <si>
    <t>Suining</t>
  </si>
  <si>
    <t>Uncertainty on the date</t>
  </si>
  <si>
    <t>https://pmt.honeywell.com/us/en/about-pmt/newsroom/press-release/2023/05/sichuan-jinshang-environmental-protection-technology-co-to-produce-sustainable-aviation-fuel-utilizing-honeywell-ecofining-technology</t>
  </si>
  <si>
    <t>LG Chem</t>
  </si>
  <si>
    <t>Daesan</t>
  </si>
  <si>
    <t>South Korea</t>
  </si>
  <si>
    <t>Most recent informations found</t>
  </si>
  <si>
    <t>https://eni.com/en-IT/media/press-release/2023/09/eni-lg-biorefinery-south-korea.html</t>
  </si>
  <si>
    <t>Wakayama</t>
  </si>
  <si>
    <t>Japan</t>
  </si>
  <si>
    <t>Feasability study in progress</t>
  </si>
  <si>
    <t>https://energynews.pro/eneos-et-totalenergies-collaborent-pour-le-saf/</t>
  </si>
  <si>
    <t>Cosmo</t>
  </si>
  <si>
    <t>Osaka, Sakai</t>
  </si>
  <si>
    <t>https://www.cosmo-energy.co.jp/en/information/press/2023/230803.html</t>
  </si>
  <si>
    <t>Euglena / Chevron Lumus</t>
  </si>
  <si>
    <t>Yokohama</t>
  </si>
  <si>
    <t>Is actually more a demonstrator than a real production unit</t>
  </si>
  <si>
    <t>https://www.chemengonline.com/chevron-lummus-global-announces-startup-of-euglena-biofuels-plant-in-yokohama/?printmode=1</t>
  </si>
  <si>
    <t>Idemitsu</t>
  </si>
  <si>
    <t>Chiba</t>
  </si>
  <si>
    <t>https://www.idemitsu.com/en/news/2022/220419_2.html</t>
  </si>
  <si>
    <t>Taiyo Oil</t>
  </si>
  <si>
    <t>Okinawa</t>
  </si>
  <si>
    <t>https://www.taiyooil.net/english/news/2023/23-031.html</t>
  </si>
  <si>
    <t>Haryana</t>
  </si>
  <si>
    <t>India</t>
  </si>
  <si>
    <t>https://economictimes.indiatimes.com/industry/energy/oil-gas/indian-oil-us-based-lanzajet-to-set-up-indias-first-green-aviation-fuel-firm/articleshow/99442930.cms</t>
  </si>
  <si>
    <t>Lootah Biofuels</t>
  </si>
  <si>
    <t>Maldives</t>
  </si>
  <si>
    <t>https://biofuels-news.com/news/lootah-biofuels-signs-mou-with-hotel-chain-to-produce-biofuels-in-maldives/</t>
  </si>
  <si>
    <t>Petrixo Oil and Gas</t>
  </si>
  <si>
    <t>Fujairah</t>
  </si>
  <si>
    <t>UAE</t>
  </si>
  <si>
    <t>Middle East</t>
  </si>
  <si>
    <t>https://biofuels-news.com/news/petrixo-invests-800-million-in-uae-biofuels-refinery/</t>
  </si>
  <si>
    <t>Tadweer</t>
  </si>
  <si>
    <t>Abu Dhabi</t>
  </si>
  <si>
    <t>https://www.biofuelsdigest.com/bdigest/2023/01/23/masdar-adnoc-bp-tadweer-and-etihad-airways-to-study-uae-saf-production/</t>
  </si>
  <si>
    <t>Honeywell</t>
  </si>
  <si>
    <t>Alexandria</t>
  </si>
  <si>
    <t>Egypt</t>
  </si>
  <si>
    <t>Africa</t>
  </si>
  <si>
    <t>https://egyptoil-gas.com/news/honeywell-eyes-green-projects-in-egypt/</t>
  </si>
  <si>
    <t>Sasol</t>
  </si>
  <si>
    <t>Secunda</t>
  </si>
  <si>
    <t>South Africa</t>
  </si>
  <si>
    <t>https://www.sasol.com/media-centre/media-releases/sasol-explore-potential-cleaner-aviation-fuels-world-class-partners</t>
  </si>
  <si>
    <t>Kimberley</t>
  </si>
  <si>
    <t>https://www.sasol.com/sasol-and-topsoe-accelerate-growth-sustainable-aviation-fuel-saf</t>
  </si>
  <si>
    <t>Air Products</t>
  </si>
  <si>
    <t>Los Angeles, California</t>
  </si>
  <si>
    <t>https://www.airproducts.com/energy-transition/california-sustainable-aviation-fuel-facility</t>
  </si>
  <si>
    <t>World Energy</t>
  </si>
  <si>
    <t>Paramount, California</t>
  </si>
  <si>
    <t>Not active at full capacity yet</t>
  </si>
  <si>
    <t>https://www.safinvestor.com/producer_innovator/141953/world-energy/</t>
  </si>
  <si>
    <t>Houston</t>
  </si>
  <si>
    <t>In construction</t>
  </si>
  <si>
    <t>Neste - Marthon Oil (Joint venture)</t>
  </si>
  <si>
    <t>Martinez, California</t>
  </si>
  <si>
    <t>https://www.neste.com/releases-and-news/renewable-solutions/neste-establish-joint-venture-production-renewable-fuels-united-states-marathon-petroleum</t>
  </si>
  <si>
    <t>Phillips 66</t>
  </si>
  <si>
    <t>Rodeo, California</t>
  </si>
  <si>
    <t>https://www.phillips66.com/refining/san-francisco-refinery/</t>
  </si>
  <si>
    <t>Aemetis</t>
  </si>
  <si>
    <t>Riverbank, California</t>
  </si>
  <si>
    <t>https://www.aemetis.com/aemetis-receives-key-permit-for-90-million-gallon-per-year-sustainable-aviation-fuel-and-renewable-diesel-plant-in-california/</t>
  </si>
  <si>
    <t>Fulcrul Bioenergy</t>
  </si>
  <si>
    <t>McCarran, NV</t>
  </si>
  <si>
    <t>https://www.fulcrum-bioenergy.com/news-resources/first-fuel-2-2</t>
  </si>
  <si>
    <t>Bakersfield Renewable Fuels</t>
  </si>
  <si>
    <t>https://biodieselmagazine.com/articles/2517318/renewable-diesels-rising-tide</t>
  </si>
  <si>
    <t>Northwest Advanced Biofuels</t>
  </si>
  <si>
    <t>Scottsdale</t>
  </si>
  <si>
    <t>https://www.businesswire.com/news/home/20210323005427/en/Northwest-Advanced-Bio-Fuels-Secures-Construction-Equity-Commitment-MOU-for-Sustainable-Aviation-Fuel-Project-in-Washington-State</t>
  </si>
  <si>
    <t>Ryzerenewables</t>
  </si>
  <si>
    <t>Las Vegas</t>
  </si>
  <si>
    <t>https://www.ryzerenewables.com/facilities.html</t>
  </si>
  <si>
    <t>Wellingtonmicrotech</t>
  </si>
  <si>
    <t>Wellington, UT</t>
  </si>
  <si>
    <t>https://www.wellingtonmicrotech.com/sustan</t>
  </si>
  <si>
    <t>Holly Frontier</t>
  </si>
  <si>
    <t>x</t>
  </si>
  <si>
    <t>https://www.hollyfrontier.com/investor-relations/press-releases/Press-Release-Details/2020/HollyFrontier-Announces-Expansion-of-Renewables-Business/default.aspx</t>
  </si>
  <si>
    <t>New Mexico</t>
  </si>
  <si>
    <t>Nacero</t>
  </si>
  <si>
    <t>Penwell, TX</t>
  </si>
  <si>
    <t>Will be the biggest plant in the US</t>
  </si>
  <si>
    <t>https://advancedbiofuelsusa.info/nacero-announces-first-u-s-manufacturing-facility-to-produce-gasoline-from-natural-gas-at-penwell-location-west-of-odessa/</t>
  </si>
  <si>
    <t>Hobo</t>
  </si>
  <si>
    <t>Texas</t>
  </si>
  <si>
    <t>Not sure for the starting date</t>
  </si>
  <si>
    <t>https://hobord.com/</t>
  </si>
  <si>
    <t>Red Rocks Biofuels (acquired by Next Renewables Fuels)</t>
  </si>
  <si>
    <t>Lake County, OR</t>
  </si>
  <si>
    <t>https://www.businesswire.com/news/home/20220818005417/en/Red-Rock-Biofuels-Frontline-BioEnergy-Successfully-Gasify-Residual-Woody-Biomass-Into-Syngas-for-Production-of-Sustainable-Aviation-Fuel</t>
  </si>
  <si>
    <t>Cepsa</t>
  </si>
  <si>
    <t>Cadiz</t>
  </si>
  <si>
    <t>Spain</t>
  </si>
  <si>
    <t>Europe</t>
  </si>
  <si>
    <t>FAUX il s'agit d'une centrale chimique qui ne produit pas de carburant</t>
  </si>
  <si>
    <t>Palos de la Frontera</t>
  </si>
  <si>
    <t>biocombustible 2G?</t>
  </si>
  <si>
    <t>https://www.cepsa.com/en/press/cepsa-starts-selling-sustainable-aviation-fuel-in-spain ; https://www.huelvainformacion.es/huelva/energia/planta-biocombustible-Cepsa-Huelva-operativa-video_0_1783922788.html ;  https://www.cepsa.com/en/press/cepsa-starts-selling-sustainable-aviation-fuel-in-spain</t>
  </si>
  <si>
    <t>Repsol</t>
  </si>
  <si>
    <t>Cartagena, Murcia</t>
  </si>
  <si>
    <t>https://index-cartagena.repsol.es/es/actualidad/parada-20211/index.cshtml, https://www.repsol.com/en/press-room/press-releases/2022/repsol-starts-construction-of-spains-first-advanced-biofuels-plant-at-its-cartagena-refinery/index.cshtml</t>
  </si>
  <si>
    <t>Cuidad real</t>
  </si>
  <si>
    <t>Pas de communiqué officiel que des articles de journaux</t>
  </si>
  <si>
    <t>https://www.lavanguardia.com/economia/20230727/9137509/repsol-invertira-120-millones-transformar-planta-puertollano-producir-biodiesel.html</t>
  </si>
  <si>
    <t>Castellon</t>
  </si>
  <si>
    <t xml:space="preserve">https://www.elespanol.com/invertia/empresas/energia/20230228/bp-inversion-millones-producir-hidrogeno-refineria-castellon/744925626_0.html ; </t>
  </si>
  <si>
    <t>Navigator</t>
  </si>
  <si>
    <t>Figueira da Foz</t>
  </si>
  <si>
    <t>Portugal</t>
  </si>
  <si>
    <t>https://h2-tech.com/news/2022/07-2022/the-navigator-company-p2x-europe-form-jv-in-portugal-to-produce-green-h-sub-2-sub-e-fuels/</t>
  </si>
  <si>
    <t>La Pobla de Mafumet</t>
  </si>
  <si>
    <t>https://www.catalannews.com/business/item/advanced-biofuel-plant-planned-to-open-in-2022</t>
  </si>
  <si>
    <t>XFuel</t>
  </si>
  <si>
    <t>Baleares</t>
  </si>
  <si>
    <t>Scalable (between 150 and 2400 L per hour)</t>
  </si>
  <si>
    <t>https://www.tradewindsnews.com/technology/waste-wood-biofuel-developer-xfuel-gearing-up-to-launch-production-plants/2-1-1386482</t>
  </si>
  <si>
    <t>Bilbao</t>
  </si>
  <si>
    <t>biz</t>
  </si>
  <si>
    <t>Total</t>
  </si>
  <si>
    <t>Châteauneuf-les-Martigues</t>
  </si>
  <si>
    <t>France</t>
  </si>
  <si>
    <t>Un nouvel investissement de 70 millions d’euros, annoncé en juin 2023, vise à accélérer la transformation de la bioraffinerie dès 2024 + le biovcarburant est transformé en SAF au Havre</t>
  </si>
  <si>
    <t>https://totalenergies.com/fr/expertise-energies/projets/bioenergies/la-mede-un-site-tourne-vers-avenir</t>
  </si>
  <si>
    <t>Grandpuits-Bailly-Carrois</t>
  </si>
  <si>
    <t xml:space="preserve">On sait que 210 puis 285 en 2027 seront dédiés au SAF </t>
  </si>
  <si>
    <t>https://totalenergies.com/fr/expertise-energies/projets/bioenergies/grandpuits-biocarburants-economie-circulaire</t>
  </si>
  <si>
    <t>Oudalle</t>
  </si>
  <si>
    <t>Rafinne une partie du biocarburant de la Mède</t>
  </si>
  <si>
    <t>Grande-Synthe</t>
  </si>
  <si>
    <t>FAUX</t>
  </si>
  <si>
    <t>Global Bioenergies</t>
  </si>
  <si>
    <t>attente d'investisseurs</t>
  </si>
  <si>
    <t>Bio TJet/Elyse Energy</t>
  </si>
  <si>
    <t>Lacq</t>
  </si>
  <si>
    <t>https://www.usinenouvelle.com/article/biotjet-dope-le-saf-de-bois-a-l-hydrogene.N2167242</t>
  </si>
  <si>
    <t>EDF</t>
  </si>
  <si>
    <t>Pays de la Loire</t>
  </si>
  <si>
    <t>Juste annoncée, pas d'informations supplémentaires</t>
  </si>
  <si>
    <t>Indunnh2</t>
  </si>
  <si>
    <t>HELGUVÍK</t>
  </si>
  <si>
    <t>Iceland</t>
  </si>
  <si>
    <t>partnership with Icelandair</t>
  </si>
  <si>
    <t>Celtic Renewables</t>
  </si>
  <si>
    <t>Grangemouth</t>
  </si>
  <si>
    <t>United Kingdom</t>
  </si>
  <si>
    <t>https://biofuels-news.com/news/government-minister-visits-celtic-renewables-on-launch-of-new-circular-economy-bill/</t>
  </si>
  <si>
    <t>Alfanar</t>
  </si>
  <si>
    <t>Stockton-on-Tees</t>
  </si>
  <si>
    <t>165 millions litters buit not a production per year</t>
  </si>
  <si>
    <t>https://www.theengineer.co.uk/content/news/teesside-set-for-world-s-biggest-waste-to-saf-plant/</t>
  </si>
  <si>
    <t>Ellesmere Port</t>
  </si>
  <si>
    <t>https://www.fulcrum-bioenergy.com/northpoint</t>
  </si>
  <si>
    <t>ABSL</t>
  </si>
  <si>
    <t>Cheshire</t>
  </si>
  <si>
    <t>Aucune donnée, même sur la base IOCTA</t>
  </si>
  <si>
    <t>Port Talbot</t>
  </si>
  <si>
    <t>25 millions £ recus par le ministère des transports britanniques</t>
  </si>
  <si>
    <t>https://ir.lanzatech.com/news-releases/news-release-details/lanzatech-plans-announced-wales-first-sustainable-aviation-fuel</t>
  </si>
  <si>
    <t>Berkeley</t>
  </si>
  <si>
    <t>Case Study</t>
  </si>
  <si>
    <t>https://greenfuels.co.uk/producing-fuel/</t>
  </si>
  <si>
    <t>ENI</t>
  </si>
  <si>
    <t>Gela</t>
  </si>
  <si>
    <t>Italy</t>
  </si>
  <si>
    <t>Taranto</t>
  </si>
  <si>
    <t>SAF issus des autres centrales en Italie</t>
  </si>
  <si>
    <t>Livorno</t>
  </si>
  <si>
    <t>Venezia</t>
  </si>
  <si>
    <t>waiting for athorization, in 2024 gela + venice = 200000 tons</t>
  </si>
  <si>
    <t>HCS Group</t>
  </si>
  <si>
    <t>Speyer</t>
  </si>
  <si>
    <t>Germany</t>
  </si>
  <si>
    <t>Caphenia</t>
  </si>
  <si>
    <t>Franckfurt</t>
  </si>
  <si>
    <t>Synhellion</t>
  </si>
  <si>
    <t>PtL - DAC - ren</t>
  </si>
  <si>
    <t>Jülich</t>
  </si>
  <si>
    <t>Vondelingenplaat</t>
  </si>
  <si>
    <t>Netherlands</t>
  </si>
  <si>
    <t>Rotterdam</t>
  </si>
  <si>
    <t>Neste</t>
  </si>
  <si>
    <t>Synkero</t>
  </si>
  <si>
    <t>Amsterdam</t>
  </si>
  <si>
    <t>Ineratec</t>
  </si>
  <si>
    <t>PtL - PSC - ren</t>
  </si>
  <si>
    <t>Atmosfair</t>
  </si>
  <si>
    <t>Emsland</t>
  </si>
  <si>
    <t>doublon (x2 dans l'icao)</t>
  </si>
  <si>
    <t>Lingen</t>
  </si>
  <si>
    <t>SkyNRJ</t>
  </si>
  <si>
    <t>Farmsum</t>
  </si>
  <si>
    <t>Leuna</t>
  </si>
  <si>
    <t>Demo plant</t>
  </si>
  <si>
    <t>https://bioenergyinternational.com/global-bioenergies-completes-first-isobutene-bottling-leuna-demo-plant/</t>
  </si>
  <si>
    <t>Hamburg</t>
  </si>
  <si>
    <t>https://biofuels-news.com/news/green-fuels-hamburg-to-produce-sustainable-aviation-fuels/</t>
  </si>
  <si>
    <t>Dow Chemical &amp;co</t>
  </si>
  <si>
    <t>CEMEX</t>
  </si>
  <si>
    <t>Rüdersdorf</t>
  </si>
  <si>
    <t>OMV Group</t>
  </si>
  <si>
    <t>Vienna</t>
  </si>
  <si>
    <t>Austria</t>
  </si>
  <si>
    <t>pas de trace de production mais on sait que 1500 tonnes ont été vendu à Austrian Airlines</t>
  </si>
  <si>
    <t>https://www.omv.com/en/news/220504-omv-and-aeg-fuels-bring-to-market-sustainable-aviation-fuel-at-vienna-international-airport , https://www.omv.com/en/news/220504-omv-and-aeg-fuels-bring-to-market-sustainable-aviation-fuel-at-vienna-international-airport</t>
  </si>
  <si>
    <t>PKN Orlen</t>
  </si>
  <si>
    <t>Plock</t>
  </si>
  <si>
    <t>Poland</t>
  </si>
  <si>
    <t>https://www.orlen.pl/en/about-the-company/media/press-releases/2022/july-2022/Green-fuel-from-ORLEN-to-power-LOT-aircraft</t>
  </si>
  <si>
    <t>Petrobrazi</t>
  </si>
  <si>
    <t>Romania</t>
  </si>
  <si>
    <t>https://renewablesnow.com/news/romanias-omv-petrom-to-start-production-of-aviation-fuel-789158/</t>
  </si>
  <si>
    <t>Tupras</t>
  </si>
  <si>
    <t>Izmir</t>
  </si>
  <si>
    <t>Turkey</t>
  </si>
  <si>
    <t>https://www.argusmedia.com/en/news/2276992-turkeys-tupras-to-produce-saf-correction</t>
  </si>
  <si>
    <t>Arcadia eFuels</t>
  </si>
  <si>
    <t>Vordingborg</t>
  </si>
  <si>
    <t>Denmark</t>
  </si>
  <si>
    <t>https://arcadiaefuels.com/first-commercial-efuels-for-aviation-plant-in-denmark-on-schedule-for-2026-arcadia-selects-topsoe-and-sasol-technology/</t>
  </si>
  <si>
    <t>Haldor Topsoe</t>
  </si>
  <si>
    <t>Copenhagen</t>
  </si>
  <si>
    <t>Uncertain saf capacity</t>
  </si>
  <si>
    <t>https://www.topsoe.com/blog/haldor-topsoe-joins-ambitious-sustainable-fuel-project-in-denmark</t>
  </si>
  <si>
    <t>Vertimass</t>
  </si>
  <si>
    <t>Aalborg</t>
  </si>
  <si>
    <t>Few informations in the press release</t>
  </si>
  <si>
    <t>https://www.kosangas.se/media/4342/mesaf-press-release-05012023_final.pdf</t>
  </si>
  <si>
    <t>Preem</t>
  </si>
  <si>
    <t>Gothenburg</t>
  </si>
  <si>
    <t>Sweden</t>
  </si>
  <si>
    <t>Doublon avec l'autre à Goteborg ?  Peu d'info trouvées</t>
  </si>
  <si>
    <t>https://biofuels-news.com/news/preems-gothenburg-biorefinery-successfully-revamped/</t>
  </si>
  <si>
    <t>St1 Oy</t>
  </si>
  <si>
    <t>Göteborg</t>
  </si>
  <si>
    <t>Under construction</t>
  </si>
  <si>
    <t>https://www.st1.com/sca-and-st1-enter-joint-venture-to-produce-and-develop-liquid-biofuels</t>
  </si>
  <si>
    <t>New plant in construction</t>
  </si>
  <si>
    <t>https://www.topsoe.com/blog/preem-selects-hydroflex-for-renewable-fuels-plant-with-potential-to-save-2.5-million-tons-co2</t>
  </si>
  <si>
    <t>Lysekil</t>
  </si>
  <si>
    <t>Trial completed</t>
  </si>
  <si>
    <t>https://www.ogj.com/refining-processing/refining/article/14210395/preems-lysekil-refinery-producing-renewable-fuel-via-coprocessing</t>
  </si>
  <si>
    <t>Biozin Holdings</t>
  </si>
  <si>
    <t>Selåsvatn</t>
  </si>
  <si>
    <t>Norway</t>
  </si>
  <si>
    <t>https://www.shell.com/energy-and-innovation/new-energies/new-energies-media-releases/shell-pledges-financial-support-to-bio-crude-pilot-project-in-norway.html</t>
  </si>
  <si>
    <t>Swedish Biofuels AB</t>
  </si>
  <si>
    <t>Brista</t>
  </si>
  <si>
    <t>First production plan of 20000 then the objective to produce 400,000 tons</t>
  </si>
  <si>
    <t>https://swedishbiofuels.se/news/cowi-swedish-biofuels-in-partnership-to-build-plants-for-sustainable-aviation-fuel</t>
  </si>
  <si>
    <t>Vattenfall</t>
  </si>
  <si>
    <t>Forsmark</t>
  </si>
  <si>
    <t>Announced only</t>
  </si>
  <si>
    <t>https://group.vattenfall.com/press-and-media/pressreleases/2021/sas-vattenfall-shell-and-lanzatech-to-explore-synthetic-sustainable-aviation-fuel-production</t>
  </si>
  <si>
    <t>Nestle Oil</t>
  </si>
  <si>
    <t>Porvoo</t>
  </si>
  <si>
    <t>Finland</t>
  </si>
  <si>
    <t>Working</t>
  </si>
  <si>
    <t>https://www.safinvestor.com/project/141894/neste-porvoo-finland/</t>
  </si>
  <si>
    <t>LTU Greenfuels</t>
  </si>
  <si>
    <t>Piteå</t>
  </si>
  <si>
    <t xml:space="preserve">SAF prototype facility built by an University </t>
  </si>
  <si>
    <t>https://www.ltu.se/org/tvm/Avdelningar/LTU-Green-Fuels?l=en</t>
  </si>
  <si>
    <t>Norsk e-Fuel</t>
  </si>
  <si>
    <t>Mosjøen</t>
  </si>
  <si>
    <t>Few informations</t>
  </si>
  <si>
    <t>https://media.uk.norwegian.com/pressreleases/norwegian-partners-with-norsk-e-fuel-to-build-new-e-fuel-plant-in-norway-3247949</t>
  </si>
  <si>
    <t>Kaidi</t>
  </si>
  <si>
    <t>Kemi</t>
  </si>
  <si>
    <t>Biodiesel et pas du SAF</t>
  </si>
  <si>
    <t>https://biomassmagazine.com/articles/kaidi-announces-plans-to-build-biorefinery-in-finland-12930</t>
  </si>
  <si>
    <t>Year</t>
  </si>
  <si>
    <t>Amount (tons / year)</t>
  </si>
  <si>
    <t>Geographic area</t>
  </si>
  <si>
    <t>TOTAL</t>
  </si>
  <si>
    <t>Countries</t>
  </si>
  <si>
    <t>TOP 15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</si>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</sst>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m/d/yyyy"/>
    <numFmt numFmtId="166" formatCode="mm/dd/yyyy"/>
    <numFmt numFmtId="167" formatCode="m/d"/>
    <numFmt numFmtId="168" formatCode="mm/yyyy"/>
  </numFmts>
  <fonts count="18">
    <font>
      <sz val="10.0"/>
      <color rgb="FF000000"/>
      <name val="Arial"/>
      <scheme val="minor"/>
    </font>
    <font>
      <color rgb="FFFFFFFF"/>
      <name val="Arial"/>
      <scheme val="minor"/>
    </font>
    <font>
      <b/>
      <sz val="20.0"/>
      <color rgb="FFFFFFFF"/>
      <name val="Arial"/>
      <scheme val="minor"/>
    </font>
    <font>
      <b/>
      <sz val="12.0"/>
      <color rgb="FFFFFFFF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u/>
      <color rgb="FF0000FF"/>
    </font>
    <font>
      <sz val="9.0"/>
      <color rgb="FF000000"/>
      <name val="Roboto"/>
    </font>
    <font>
      <sz val="12.0"/>
      <color rgb="FF000000"/>
      <name val="Calibri"/>
    </font>
    <font>
      <u/>
      <sz val="11.0"/>
      <color rgb="FF1F1F1F"/>
      <name val="&quot;Google Sans&quot;"/>
    </font>
    <font>
      <sz val="12.0"/>
      <color rgb="FF374649"/>
      <name val="Roboto"/>
    </font>
    <font>
      <u/>
      <sz val="12.0"/>
      <color rgb="FF000000"/>
      <name val="Calibri"/>
    </font>
    <font>
      <u/>
      <sz val="12.0"/>
      <color rgb="FF000000"/>
      <name val="Calibri"/>
    </font>
    <font>
      <color rgb="FF007D32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333333"/>
        <bgColor rgb="FF333333"/>
      </patternFill>
    </fill>
  </fills>
  <borders count="2">
    <border/>
    <border>
      <bottom style="medium">
        <color rgb="FFFFFFFF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2" numFmtId="0" xfId="0" applyAlignment="1" applyBorder="1" applyFont="1">
      <alignment readingOrder="0"/>
    </xf>
    <xf borderId="1" fillId="2" fontId="1" numFmtId="0" xfId="0" applyBorder="1" applyFont="1"/>
    <xf borderId="0" fillId="2" fontId="3" numFmtId="0" xfId="0" applyAlignment="1" applyFont="1">
      <alignment readingOrder="0"/>
    </xf>
    <xf borderId="0" fillId="2" fontId="1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readingOrder="0" shrinkToFit="0" vertical="top" wrapText="1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3" xfId="0" applyAlignment="1" applyFont="1" applyNumberFormat="1">
      <alignment horizontal="right" readingOrder="0"/>
    </xf>
    <xf borderId="0" fillId="0" fontId="6" numFmtId="0" xfId="0" applyAlignment="1" applyFont="1">
      <alignment readingOrder="0"/>
    </xf>
    <xf borderId="0" fillId="0" fontId="5" numFmtId="3" xfId="0" applyAlignment="1" applyFont="1" applyNumberFormat="1">
      <alignment readingOrder="0"/>
    </xf>
    <xf borderId="0" fillId="0" fontId="5" numFmtId="0" xfId="0" applyFont="1"/>
    <xf borderId="0" fillId="0" fontId="6" numFmtId="0" xfId="0" applyAlignment="1" applyFont="1">
      <alignment horizontal="left" readingOrder="0"/>
    </xf>
    <xf borderId="0" fillId="0" fontId="6" numFmtId="3" xfId="0" applyAlignment="1" applyFont="1" applyNumberFormat="1">
      <alignment horizontal="right" readingOrder="0"/>
    </xf>
    <xf borderId="0" fillId="0" fontId="6" numFmtId="0" xfId="0" applyFont="1"/>
    <xf borderId="0" fillId="0" fontId="6" numFmtId="0" xfId="0" applyAlignment="1" applyFont="1">
      <alignment horizontal="right" readingOrder="0"/>
    </xf>
    <xf borderId="0" fillId="0" fontId="6" numFmtId="3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6" numFmtId="165" xfId="0" applyAlignment="1" applyFont="1" applyNumberFormat="1">
      <alignment readingOrder="0"/>
    </xf>
    <xf borderId="0" fillId="0" fontId="6" numFmtId="165" xfId="0" applyAlignment="1" applyFont="1" applyNumberFormat="1">
      <alignment horizontal="righ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6" numFmtId="166" xfId="0" applyAlignment="1" applyFont="1" applyNumberFormat="1">
      <alignment readingOrder="0"/>
    </xf>
    <xf borderId="0" fillId="0" fontId="6" numFmtId="167" xfId="0" applyAlignment="1" applyFont="1" applyNumberFormat="1">
      <alignment readingOrder="0"/>
    </xf>
    <xf borderId="0" fillId="0" fontId="6" numFmtId="3" xfId="0" applyAlignment="1" applyFont="1" applyNumberFormat="1">
      <alignment horizontal="right"/>
    </xf>
    <xf borderId="0" fillId="3" fontId="10" numFmtId="0" xfId="0" applyFill="1" applyFont="1"/>
    <xf borderId="0" fillId="0" fontId="6" numFmtId="0" xfId="0" applyAlignment="1" applyFont="1">
      <alignment readingOrder="0"/>
    </xf>
    <xf borderId="0" fillId="4" fontId="11" numFmtId="0" xfId="0" applyAlignment="1" applyFill="1" applyFont="1">
      <alignment horizontal="left" readingOrder="0" shrinkToFit="0" wrapText="0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6" numFmtId="168" xfId="0" applyAlignment="1" applyFont="1" applyNumberFormat="1">
      <alignment readingOrder="0"/>
    </xf>
    <xf borderId="0" fillId="4" fontId="13" numFmtId="0" xfId="0" applyAlignment="1" applyFont="1">
      <alignment readingOrder="0"/>
    </xf>
    <xf borderId="0" fillId="4" fontId="14" numFmtId="0" xfId="0" applyAlignment="1" applyFont="1">
      <alignment horizontal="left" readingOrder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/>
    </xf>
    <xf borderId="0" fillId="5" fontId="8" numFmtId="3" xfId="0" applyAlignment="1" applyFill="1" applyFont="1" applyNumberFormat="1">
      <alignment readingOrder="0" vertical="bottom"/>
    </xf>
    <xf borderId="0" fillId="5" fontId="8" numFmtId="0" xfId="0" applyAlignment="1" applyFont="1">
      <alignment vertical="bottom"/>
    </xf>
    <xf borderId="0" fillId="5" fontId="8" numFmtId="0" xfId="0" applyAlignment="1" applyFont="1">
      <alignment readingOrder="0" vertical="bottom"/>
    </xf>
    <xf borderId="0" fillId="5" fontId="8" numFmtId="3" xfId="0" applyAlignment="1" applyFont="1" applyNumberFormat="1">
      <alignment vertical="bottom"/>
    </xf>
    <xf borderId="0" fillId="0" fontId="6" numFmtId="3" xfId="0" applyFont="1" applyNumberFormat="1"/>
    <xf borderId="0" fillId="0" fontId="6" numFmtId="164" xfId="0" applyAlignment="1" applyFont="1" applyNumberFormat="1">
      <alignment horizontal="left"/>
    </xf>
    <xf borderId="0" fillId="0" fontId="6" numFmtId="0" xfId="0" applyAlignment="1" applyFont="1">
      <alignment horizontal="left"/>
    </xf>
    <xf borderId="0" fillId="6" fontId="4" numFmtId="0" xfId="0" applyFill="1" applyFont="1"/>
    <xf borderId="0" fillId="6" fontId="4" numFmtId="3" xfId="0" applyFont="1" applyNumberFormat="1"/>
    <xf borderId="0" fillId="6" fontId="4" numFmtId="0" xfId="0" applyAlignment="1" applyFont="1">
      <alignment readingOrder="0"/>
    </xf>
    <xf borderId="0" fillId="0" fontId="5" numFmtId="3" xfId="0" applyAlignment="1" applyFont="1" applyNumberForma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283C96"/>
                </a:solidFill>
                <a:latin typeface="+mn-lt"/>
              </a:defRPr>
            </a:pPr>
            <a:r>
              <a:rPr b="0">
                <a:solidFill>
                  <a:srgbClr val="283C96"/>
                </a:solidFill>
                <a:latin typeface="+mn-lt"/>
              </a:rPr>
              <a:t>SAF expected delivery per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Graph!$J$2</c:f>
            </c:strRef>
          </c:tx>
          <c:spPr>
            <a:solidFill>
              <a:srgbClr val="283C96"/>
            </a:solidFill>
            <a:ln cmpd="sng">
              <a:solidFill>
                <a:srgbClr val="000000"/>
              </a:solidFill>
            </a:ln>
          </c:spPr>
          <c:dPt>
            <c:idx val="9"/>
          </c:dPt>
          <c:trendline>
            <c:name/>
            <c:spPr>
              <a:ln w="19050">
                <a:solidFill>
                  <a:srgbClr val="EBA0A9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Graph!$I$3:$I$13</c:f>
            </c:strRef>
          </c:cat>
          <c:val>
            <c:numRef>
              <c:f>Graph!$J$3:$J$13</c:f>
              <c:numCache/>
            </c:numRef>
          </c:val>
        </c:ser>
        <c:axId val="830290571"/>
        <c:axId val="1336104557"/>
      </c:barChart>
      <c:catAx>
        <c:axId val="830290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283C96"/>
                    </a:solidFill>
                    <a:latin typeface="+mn-lt"/>
                  </a:defRPr>
                </a:pPr>
                <a:r>
                  <a:rPr b="1" sz="1600">
                    <a:solidFill>
                      <a:srgbClr val="283C96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104557"/>
      </c:catAx>
      <c:valAx>
        <c:axId val="133610455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283C96"/>
                    </a:solidFill>
                    <a:latin typeface="+mn-lt"/>
                  </a:defRPr>
                </a:pPr>
                <a:r>
                  <a:rPr b="1" sz="1600">
                    <a:solidFill>
                      <a:srgbClr val="283C96"/>
                    </a:solidFill>
                    <a:latin typeface="+mn-lt"/>
                  </a:rPr>
                  <a:t>Amount (1,000 tons)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290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283C96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(tons / year)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Graph!$M$2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Graph!$L$3:$L$9</c:f>
            </c:strRef>
          </c:cat>
          <c:val>
            <c:numRef>
              <c:f>Graph!$M$3:$M$9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(tons / year)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Graph!$P$2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Graph!$O$3:$O$7</c:f>
            </c:strRef>
          </c:cat>
          <c:val>
            <c:numRef>
              <c:f>Graph!$P$3:$P$7</c:f>
              <c:numCache/>
            </c:numRef>
          </c:val>
        </c:ser>
        <c:axId val="1529096476"/>
        <c:axId val="1106518293"/>
      </c:barChart>
      <c:catAx>
        <c:axId val="1529096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518293"/>
      </c:catAx>
      <c:valAx>
        <c:axId val="1106518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(tons / year)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096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(tons / year)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Graph!$J$18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Graph!$I$19:$I$33</c:f>
            </c:strRef>
          </c:cat>
          <c:val>
            <c:numRef>
              <c:f>Graph!$J$19:$J$33</c:f>
              <c:numCache/>
            </c:numRef>
          </c:val>
        </c:ser>
        <c:axId val="749523087"/>
        <c:axId val="901939307"/>
      </c:barChart>
      <c:catAx>
        <c:axId val="749523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1939307"/>
      </c:catAx>
      <c:valAx>
        <c:axId val="901939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(tons / year)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523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(tons / year)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Graph!$M$18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Graph!$L$19:$L$34</c:f>
            </c:strRef>
          </c:cat>
          <c:val>
            <c:numRef>
              <c:f>Graph!$M$19:$M$34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352425</xdr:colOff>
      <xdr:row>0</xdr:row>
      <xdr:rowOff>171450</xdr:rowOff>
    </xdr:from>
    <xdr:ext cx="2705100" cy="523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466725</xdr:colOff>
      <xdr:row>0</xdr:row>
      <xdr:rowOff>190500</xdr:rowOff>
    </xdr:from>
    <xdr:ext cx="5724525" cy="3543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723900</xdr:colOff>
      <xdr:row>18</xdr:row>
      <xdr:rowOff>85725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723900</xdr:colOff>
      <xdr:row>40</xdr:row>
      <xdr:rowOff>28575</xdr:rowOff>
    </xdr:from>
    <xdr:ext cx="5715000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238125</xdr:colOff>
      <xdr:row>39</xdr:row>
      <xdr:rowOff>47625</xdr:rowOff>
    </xdr:from>
    <xdr:ext cx="6124575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666750</xdr:colOff>
      <xdr:row>39</xdr:row>
      <xdr:rowOff>0</xdr:rowOff>
    </xdr:from>
    <xdr:ext cx="5715000" cy="35337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ulcrum-bioenergy.com/news-resources/fulcrum-bioenergy-completes-construction-of-the-sierra-biofuels-plant" TargetMode="External"/><Relationship Id="rId42" Type="http://schemas.openxmlformats.org/officeDocument/2006/relationships/hyperlink" Target="https://www.eneos.co.jp/english/newsrelease/2022/pdf/20230323_01.pdf" TargetMode="External"/><Relationship Id="rId41" Type="http://schemas.openxmlformats.org/officeDocument/2006/relationships/hyperlink" Target="https://statements.qld.gov.au/statements/94951" TargetMode="External"/><Relationship Id="rId44" Type="http://schemas.openxmlformats.org/officeDocument/2006/relationships/hyperlink" Target="https://www.safinvestor.com/project/142902/pertamina-cilacap-java/" TargetMode="External"/><Relationship Id="rId43" Type="http://schemas.openxmlformats.org/officeDocument/2006/relationships/hyperlink" Target="https://www.bp.com/en_au/australia/home/media/press-releases/biorefinery-plans-new-milestone.html" TargetMode="External"/><Relationship Id="rId46" Type="http://schemas.openxmlformats.org/officeDocument/2006/relationships/hyperlink" Target="https://www.pertamina.com/en/news-room/news-release/proven-high-quality-pt-kpi.s-mainstay-pertamina-renewable-diesel-ready-to-enter-the-european-market" TargetMode="External"/><Relationship Id="rId45" Type="http://schemas.openxmlformats.org/officeDocument/2006/relationships/hyperlink" Target="https://www.pertamina.com/en/news-room/news-release/green-refinery-pertamina-refinery.s-commitment-to-achieve-net-zero-emission-target" TargetMode="External"/><Relationship Id="rId107" Type="http://schemas.openxmlformats.org/officeDocument/2006/relationships/hyperlink" Target="https://www.argusmedia.com/en/news/2276992-turkeys-tupras-to-produce-saf-correction" TargetMode="External"/><Relationship Id="rId106" Type="http://schemas.openxmlformats.org/officeDocument/2006/relationships/hyperlink" Target="https://renewablesnow.com/news/romanias-omv-petrom-to-start-production-of-aviation-fuel-789158/" TargetMode="External"/><Relationship Id="rId105" Type="http://schemas.openxmlformats.org/officeDocument/2006/relationships/hyperlink" Target="https://www.orlen.pl/en/about-the-company/media/press-releases/2022/july-2022/Green-fuel-from-ORLEN-to-power-LOT-aircraft" TargetMode="External"/><Relationship Id="rId104" Type="http://schemas.openxmlformats.org/officeDocument/2006/relationships/hyperlink" Target="https://biofuels-news.com/news/green-fuels-hamburg-to-produce-sustainable-aviation-fuels/" TargetMode="External"/><Relationship Id="rId109" Type="http://schemas.openxmlformats.org/officeDocument/2006/relationships/hyperlink" Target="https://www.topsoe.com/blog/haldor-topsoe-joins-ambitious-sustainable-fuel-project-in-denmark" TargetMode="External"/><Relationship Id="rId108" Type="http://schemas.openxmlformats.org/officeDocument/2006/relationships/hyperlink" Target="https://arcadiaefuels.com/first-commercial-efuels-for-aviation-plant-in-denmark-on-schedule-for-2026-arcadia-selects-topsoe-and-sasol-technology/" TargetMode="External"/><Relationship Id="rId48" Type="http://schemas.openxmlformats.org/officeDocument/2006/relationships/hyperlink" Target="https://www.eco-ceres.com/wp-content/uploads/2023/06/20230604-EcoCeres-MLY-Ground-Breaking-Announcement.pdf" TargetMode="External"/><Relationship Id="rId47" Type="http://schemas.openxmlformats.org/officeDocument/2006/relationships/hyperlink" Target="https://www.biofuelsdigest.com/bdigest/2022/11/16/malaysia-advances-in-the-race-for-saf-vandelay-ventures-readies-75-million-gallon-project-using-sulzer-tech/" TargetMode="External"/><Relationship Id="rId49" Type="http://schemas.openxmlformats.org/officeDocument/2006/relationships/hyperlink" Target="https://www.petronas.com/media/media-releases/petronas-and-idemitsu-collaborate-accelerate-development-sustainable-aviation" TargetMode="External"/><Relationship Id="rId103" Type="http://schemas.openxmlformats.org/officeDocument/2006/relationships/hyperlink" Target="https://bioenergyinternational.com/global-bioenergies-completes-first-isobutene-bottling-leuna-demo-plant/" TargetMode="External"/><Relationship Id="rId102" Type="http://schemas.openxmlformats.org/officeDocument/2006/relationships/hyperlink" Target="https://greenfuels.co.uk/producing-fuel/" TargetMode="External"/><Relationship Id="rId101" Type="http://schemas.openxmlformats.org/officeDocument/2006/relationships/hyperlink" Target="https://ir.lanzatech.com/news-releases/news-release-details/lanzatech-plans-announced-wales-first-sustainable-aviation-fuel" TargetMode="External"/><Relationship Id="rId100" Type="http://schemas.openxmlformats.org/officeDocument/2006/relationships/hyperlink" Target="https://www.fulcrum-bioenergy.com/northpoint" TargetMode="External"/><Relationship Id="rId31" Type="http://schemas.openxmlformats.org/officeDocument/2006/relationships/hyperlink" Target="https://www.lanzajet.com/lanzajet-and-marquis-sustainable-aviation-fuel-saf-partner-to-build-an-integrated-sustainable-fuels-plant-in-illinois/" TargetMode="External"/><Relationship Id="rId30" Type="http://schemas.openxmlformats.org/officeDocument/2006/relationships/hyperlink" Target="https://www.adm.com/en-us/news/news-releases/2021/10/adm-gevo-sign-mou-to-produce-up-to-500m-gallons-of-sustainable-aviation-fuel/" TargetMode="External"/><Relationship Id="rId33" Type="http://schemas.openxmlformats.org/officeDocument/2006/relationships/hyperlink" Target="https://www.airbus.com/en/newsroom/press-releases/2023-09-airbus-partners-with-dg-fuels-to-foster-sustainable-aviation-fuel" TargetMode="External"/><Relationship Id="rId32" Type="http://schemas.openxmlformats.org/officeDocument/2006/relationships/hyperlink" Target="https://www.diamondgreendiesel.com/about-us" TargetMode="External"/><Relationship Id="rId35" Type="http://schemas.openxmlformats.org/officeDocument/2006/relationships/hyperlink" Target="https://www.ogj.com/energy-transition/article/14289541/carbonnegative-renewable-fuels-complex-proceeds-in-louisiana" TargetMode="External"/><Relationship Id="rId34" Type="http://schemas.openxmlformats.org/officeDocument/2006/relationships/hyperlink" Target="https://www.theadvocate.com/baton_rouge/news/business/article_f523a7c6-2325-11ed-b1ee-b3d162eb0e0c.html" TargetMode="External"/><Relationship Id="rId37" Type="http://schemas.openxmlformats.org/officeDocument/2006/relationships/hyperlink" Target="https://biofuels-news.com/news/gevo-launches-net-zero-1-with-south-dakota-land-purchase/" TargetMode="External"/><Relationship Id="rId36" Type="http://schemas.openxmlformats.org/officeDocument/2006/relationships/hyperlink" Target="https://gevo.com/wp-content/uploads/2023/05/Gevo_LakePreston_one-sheet_5.19.23.pdf" TargetMode="External"/><Relationship Id="rId39" Type="http://schemas.openxmlformats.org/officeDocument/2006/relationships/hyperlink" Target="https://houston.innovationmap.com/united-airlines-cemvita-saf-offtake-2665349077.html" TargetMode="External"/><Relationship Id="rId38" Type="http://schemas.openxmlformats.org/officeDocument/2006/relationships/hyperlink" Target="https://gevo.com/wp-content/uploads/2023/05/Gevo_LakePreston_one-sheet_5.19.23.pdf" TargetMode="External"/><Relationship Id="rId20" Type="http://schemas.openxmlformats.org/officeDocument/2006/relationships/hyperlink" Target="https://www.greencarcongress.com/2023/04/20230418-acelen.html" TargetMode="External"/><Relationship Id="rId22" Type="http://schemas.openxmlformats.org/officeDocument/2006/relationships/hyperlink" Target="https://www.jornaldocomercio.com/economia/2023/11/1131133-refinaria-de-rio-grande-avalia-investimento-de-uss-750-milhoes-na-producao-de-combustivel-sustentavel-de-aviacao.html" TargetMode="External"/><Relationship Id="rId21" Type="http://schemas.openxmlformats.org/officeDocument/2006/relationships/hyperlink" Target="https://www.jornaldocomercio.com/economia/2023/11/1131133-refinaria-de-rio-grande-avalia-investimento-de-uss-750-milhoes-na-producao-de-combustivel-sustentavel-de-aviacao.html" TargetMode="External"/><Relationship Id="rId24" Type="http://schemas.openxmlformats.org/officeDocument/2006/relationships/hyperlink" Target="https://g1.globo.com/rn/rio-grande-do-norte/noticia/2023/09/06/primeira-unidade-piloto-de-producao-de-combustivel-sustentavel-de-aviacao-no-brasil-e-inaugurada-em-natal.ghtml" TargetMode="External"/><Relationship Id="rId23" Type="http://schemas.openxmlformats.org/officeDocument/2006/relationships/hyperlink" Target="https://g1.globo.com/rn/rio-grande-do-norte/noticia/2023/09/06/primeira-unidade-piloto-de-producao-de-combustivel-sustentavel-de-aviacao-no-brasil-e-inaugurada-em-natal.ghtml" TargetMode="External"/><Relationship Id="rId26" Type="http://schemas.openxmlformats.org/officeDocument/2006/relationships/hyperlink" Target="https://www.lanzajet.com/where-we-operate/" TargetMode="External"/><Relationship Id="rId121" Type="http://schemas.openxmlformats.org/officeDocument/2006/relationships/hyperlink" Target="https://biomassmagazine.com/articles/kaidi-announces-plans-to-build-biorefinery-in-finland-12930" TargetMode="External"/><Relationship Id="rId25" Type="http://schemas.openxmlformats.org/officeDocument/2006/relationships/hyperlink" Target="https://tbpetroleum.com.br/noticia/petrobras-will-have-a-unit-dedicated-to-the-production-of-bioqav-and-100-renewable-diesel/" TargetMode="External"/><Relationship Id="rId120" Type="http://schemas.openxmlformats.org/officeDocument/2006/relationships/hyperlink" Target="https://media.uk.norwegian.com/pressreleases/norwegian-partners-with-norsk-e-fuel-to-build-new-e-fuel-plant-in-norway-3247949" TargetMode="External"/><Relationship Id="rId28" Type="http://schemas.openxmlformats.org/officeDocument/2006/relationships/hyperlink" Target="https://www.fulcrum-bioenergy.com/centerpoint" TargetMode="External"/><Relationship Id="rId27" Type="http://schemas.openxmlformats.org/officeDocument/2006/relationships/hyperlink" Target="https://advancedbiofuelsusa.info/renewable-energy-producer-s-g-preston-interested-in-buying-pes-refinery/" TargetMode="External"/><Relationship Id="rId29" Type="http://schemas.openxmlformats.org/officeDocument/2006/relationships/hyperlink" Target="https://paradigmbioaviation.com/about-us/" TargetMode="External"/><Relationship Id="rId122" Type="http://schemas.openxmlformats.org/officeDocument/2006/relationships/drawing" Target="../drawings/drawing2.xml"/><Relationship Id="rId95" Type="http://schemas.openxmlformats.org/officeDocument/2006/relationships/hyperlink" Target="https://totalenergies.com/fr/expertise-energies/projets/bioenergies/la-mede-un-site-tourne-vers-avenir" TargetMode="External"/><Relationship Id="rId94" Type="http://schemas.openxmlformats.org/officeDocument/2006/relationships/hyperlink" Target="https://www.tradewindsnews.com/technology/waste-wood-biofuel-developer-xfuel-gearing-up-to-launch-production-plants/2-1-1386482" TargetMode="External"/><Relationship Id="rId97" Type="http://schemas.openxmlformats.org/officeDocument/2006/relationships/hyperlink" Target="https://www.usinenouvelle.com/article/biotjet-dope-le-saf-de-bois-a-l-hydrogene.N2167242" TargetMode="External"/><Relationship Id="rId96" Type="http://schemas.openxmlformats.org/officeDocument/2006/relationships/hyperlink" Target="https://totalenergies.com/fr/expertise-energies/projets/bioenergies/grandpuits-biocarburants-economie-circulaire" TargetMode="External"/><Relationship Id="rId11" Type="http://schemas.openxmlformats.org/officeDocument/2006/relationships/hyperlink" Target="https://enerkem.com/news-release/enerkem-achieves-a-major-breakthrough-by-producing-sustainable-aviation-fuel-from-local-forest-biomass/" TargetMode="External"/><Relationship Id="rId99" Type="http://schemas.openxmlformats.org/officeDocument/2006/relationships/hyperlink" Target="https://www.theengineer.co.uk/content/news/teesside-set-for-world-s-biggest-waste-to-saf-plant/" TargetMode="External"/><Relationship Id="rId10" Type="http://schemas.openxmlformats.org/officeDocument/2006/relationships/hyperlink" Target="https://safplusconsortium.com/blog/the-first-production-of-saf-sustainable-aviation-fuel-developed-in-canada/" TargetMode="External"/><Relationship Id="rId98" Type="http://schemas.openxmlformats.org/officeDocument/2006/relationships/hyperlink" Target="https://biofuels-news.com/news/government-minister-visits-celtic-renewables-on-launch-of-new-circular-economy-bill/" TargetMode="External"/><Relationship Id="rId13" Type="http://schemas.openxmlformats.org/officeDocument/2006/relationships/hyperlink" Target="https://www.cbc.ca/news/canada/calgary/sustainable-aviation-jet-fuel-aviation-1.6277827" TargetMode="External"/><Relationship Id="rId12" Type="http://schemas.openxmlformats.org/officeDocument/2006/relationships/hyperlink" Target="https://atlantic.ctvnews.ca/n-l-s-come-by-chance-oil-refinery-sold-to-texas-company-to-produce-renewable-fuels-1.5687452" TargetMode="External"/><Relationship Id="rId91" Type="http://schemas.openxmlformats.org/officeDocument/2006/relationships/hyperlink" Target="https://www.elespanol.com/invertia/empresas/energia/20230228/bp-inversion-millones-producir-hidrogeno-refineria-castellon/744925626_0.html" TargetMode="External"/><Relationship Id="rId90" Type="http://schemas.openxmlformats.org/officeDocument/2006/relationships/hyperlink" Target="https://www.lavanguardia.com/economia/20230727/9137509/repsol-invertira-120-millones-transformar-planta-puertollano-producir-biodiesel.html" TargetMode="External"/><Relationship Id="rId93" Type="http://schemas.openxmlformats.org/officeDocument/2006/relationships/hyperlink" Target="https://www.catalannews.com/business/item/advanced-biofuel-plant-planned-to-open-in-2022" TargetMode="External"/><Relationship Id="rId92" Type="http://schemas.openxmlformats.org/officeDocument/2006/relationships/hyperlink" Target="https://h2-tech.com/news/2022/07-2022/the-navigator-company-p2x-europe-form-jv-in-portugal-to-produce-green-h-sub-2-sub-e-fuels/" TargetMode="External"/><Relationship Id="rId118" Type="http://schemas.openxmlformats.org/officeDocument/2006/relationships/hyperlink" Target="https://www.safinvestor.com/project/141894/neste-porvoo-finland/" TargetMode="External"/><Relationship Id="rId117" Type="http://schemas.openxmlformats.org/officeDocument/2006/relationships/hyperlink" Target="https://group.vattenfall.com/press-and-media/pressreleases/2021/sas-vattenfall-shell-and-lanzatech-to-explore-synthetic-sustainable-aviation-fuel-production" TargetMode="External"/><Relationship Id="rId116" Type="http://schemas.openxmlformats.org/officeDocument/2006/relationships/hyperlink" Target="https://swedishbiofuels.se/news/cowi-swedish-biofuels-in-partnership-to-build-plants-for-sustainable-aviation-fuel" TargetMode="External"/><Relationship Id="rId115" Type="http://schemas.openxmlformats.org/officeDocument/2006/relationships/hyperlink" Target="https://www.shell.com/energy-and-innovation/new-energies/new-energies-media-releases/shell-pledges-financial-support-to-bio-crude-pilot-project-in-norway.html" TargetMode="External"/><Relationship Id="rId119" Type="http://schemas.openxmlformats.org/officeDocument/2006/relationships/hyperlink" Target="https://www.ltu.se/org/tvm/Avdelningar/LTU-Green-Fuels?l=en" TargetMode="External"/><Relationship Id="rId15" Type="http://schemas.openxmlformats.org/officeDocument/2006/relationships/hyperlink" Target="https://bioenergyinternational.com/ecb-group-reveals-financial-and-epc-partners-for-omega-green-biorefinery/" TargetMode="External"/><Relationship Id="rId110" Type="http://schemas.openxmlformats.org/officeDocument/2006/relationships/hyperlink" Target="https://www.kosangas.se/media/4342/mesaf-press-release-05012023_final.pdf" TargetMode="External"/><Relationship Id="rId14" Type="http://schemas.openxmlformats.org/officeDocument/2006/relationships/hyperlink" Target="https://www.wasterecyclingmag.ca/biofuel/parkland-plans-to-ramp-up-biodiesel-production-in-bc/1003286725/" TargetMode="External"/><Relationship Id="rId17" Type="http://schemas.openxmlformats.org/officeDocument/2006/relationships/hyperlink" Target="https://epbr.com.br/vibra-energia-fecha-parceria-com-bbf-para-vender-saf-a-partir-de-2025/" TargetMode="External"/><Relationship Id="rId16" Type="http://schemas.openxmlformats.org/officeDocument/2006/relationships/hyperlink" Target="https://greenfuels.co.uk/collaboration-on-sustainable-fuels-announced/" TargetMode="External"/><Relationship Id="rId19" Type="http://schemas.openxmlformats.org/officeDocument/2006/relationships/hyperlink" Target="https://www.argusmedia.com/en/news/2394186-brazils-geo-biogas-to-transform-biomethane-into-saf" TargetMode="External"/><Relationship Id="rId114" Type="http://schemas.openxmlformats.org/officeDocument/2006/relationships/hyperlink" Target="https://www.ogj.com/refining-processing/refining/article/14210395/preems-lysekil-refinery-producing-renewable-fuel-via-coprocessing" TargetMode="External"/><Relationship Id="rId18" Type="http://schemas.openxmlformats.org/officeDocument/2006/relationships/hyperlink" Target="https://www.zawya.com/en/world/americas/panama-to-develop-largest-advanced-biorefinery-to-make-lower-carbon-aviation-fuel-ucdhjvxl" TargetMode="External"/><Relationship Id="rId113" Type="http://schemas.openxmlformats.org/officeDocument/2006/relationships/hyperlink" Target="https://www.topsoe.com/blog/preem-selects-hydroflex-for-renewable-fuels-plant-with-potential-to-save-2.5-million-tons-co2" TargetMode="External"/><Relationship Id="rId112" Type="http://schemas.openxmlformats.org/officeDocument/2006/relationships/hyperlink" Target="https://www.st1.com/sca-and-st1-enter-joint-venture-to-produce-and-develop-liquid-biofuels" TargetMode="External"/><Relationship Id="rId111" Type="http://schemas.openxmlformats.org/officeDocument/2006/relationships/hyperlink" Target="https://biofuels-news.com/news/preems-gothenburg-biorefinery-successfully-revamped/" TargetMode="External"/><Relationship Id="rId84" Type="http://schemas.openxmlformats.org/officeDocument/2006/relationships/hyperlink" Target="https://www.wellingtonmicrotech.com/sustan" TargetMode="External"/><Relationship Id="rId83" Type="http://schemas.openxmlformats.org/officeDocument/2006/relationships/hyperlink" Target="https://www.ryzerenewables.com/facilities.html" TargetMode="External"/><Relationship Id="rId86" Type="http://schemas.openxmlformats.org/officeDocument/2006/relationships/hyperlink" Target="https://www.hollyfrontier.com/investor-relations/press-releases/Press-Release-Details/2020/HollyFrontier-Announces-Expansion-of-Renewables-Business/default.aspx" TargetMode="External"/><Relationship Id="rId85" Type="http://schemas.openxmlformats.org/officeDocument/2006/relationships/hyperlink" Target="https://www.hollyfrontier.com/investor-relations/press-releases/Press-Release-Details/2020/HollyFrontier-Announces-Expansion-of-Renewables-Business/default.aspx" TargetMode="External"/><Relationship Id="rId88" Type="http://schemas.openxmlformats.org/officeDocument/2006/relationships/hyperlink" Target="https://hobord.com/" TargetMode="External"/><Relationship Id="rId87" Type="http://schemas.openxmlformats.org/officeDocument/2006/relationships/hyperlink" Target="https://advancedbiofuelsusa.info/nacero-announces-first-u-s-manufacturing-facility-to-produce-gasoline-from-natural-gas-at-penwell-location-west-of-odessa/" TargetMode="External"/><Relationship Id="rId89" Type="http://schemas.openxmlformats.org/officeDocument/2006/relationships/hyperlink" Target="https://www.businesswire.com/news/home/20220818005417/en/Red-Rock-Biofuels-Frontline-BioEnergy-Successfully-Gasify-Residual-Woody-Biomass-Into-Syngas-for-Production-of-Sustainable-Aviation-Fuel" TargetMode="External"/><Relationship Id="rId80" Type="http://schemas.openxmlformats.org/officeDocument/2006/relationships/hyperlink" Target="https://www.fulcrum-bioenergy.com/news-resources/first-fuel-2-2" TargetMode="External"/><Relationship Id="rId82" Type="http://schemas.openxmlformats.org/officeDocument/2006/relationships/hyperlink" Target="https://www.businesswire.com/news/home/20210323005427/en/Northwest-Advanced-Bio-Fuels-Secures-Construction-Equity-Commitment-MOU-for-Sustainable-Aviation-Fuel-Project-in-Washington-State" TargetMode="External"/><Relationship Id="rId81" Type="http://schemas.openxmlformats.org/officeDocument/2006/relationships/hyperlink" Target="https://biodieselmagazine.com/articles/2517318/renewable-diesels-rising-tide" TargetMode="External"/><Relationship Id="rId1" Type="http://schemas.openxmlformats.org/officeDocument/2006/relationships/hyperlink" Target="https://www.canadianconsultingengineer.com/cce/awards/2016/E4_BBA_EnerkemAlbertaBiofuels.pdf" TargetMode="External"/><Relationship Id="rId2" Type="http://schemas.openxmlformats.org/officeDocument/2006/relationships/hyperlink" Target="https://uop.honeywell.com/en/news-events/2016/071/honeywells-envergent-rtp-technology" TargetMode="External"/><Relationship Id="rId3" Type="http://schemas.openxmlformats.org/officeDocument/2006/relationships/hyperlink" Target="https://www.economist.com/technology-quarterly/2018/11/29/synthetic-fuels-could-help-low-carbon-aviation-take-off" TargetMode="External"/><Relationship Id="rId4" Type="http://schemas.openxmlformats.org/officeDocument/2006/relationships/hyperlink" Target="https://www.businesswire.com/news/home/20220419005237/en/Refuel-Energy-Inc.-Announces-Plans-for-Renewable-Fuel-Facility-in-Southern-Ontario" TargetMode="External"/><Relationship Id="rId9" Type="http://schemas.openxmlformats.org/officeDocument/2006/relationships/hyperlink" Target="https://www.sasktoday.ca/south/local-business/covenant-energy-prepares-to-meet-new-demand-for-renewable-diesel-4168607" TargetMode="External"/><Relationship Id="rId5" Type="http://schemas.openxmlformats.org/officeDocument/2006/relationships/hyperlink" Target="https://www.renewableenergymagazine.com/biofuels/forge-receives-investment-from-shell-ventures-20200218" TargetMode="External"/><Relationship Id="rId6" Type="http://schemas.openxmlformats.org/officeDocument/2006/relationships/hyperlink" Target="https://www.renewableenergymagazine.com/biofuels/forge-receives-investment-from-shell-ventures-20200218" TargetMode="External"/><Relationship Id="rId7" Type="http://schemas.openxmlformats.org/officeDocument/2006/relationships/hyperlink" Target="https://www.cbc.ca/news/canada/edmonton/project-to-make-jet-fuel-from-waste-fats-oils-gets-big-financial-lift-from-federal-government-1.5984870" TargetMode="External"/><Relationship Id="rId8" Type="http://schemas.openxmlformats.org/officeDocument/2006/relationships/hyperlink" Target="https://steeperenergy.com/2020/07/02/memorandum-of-understanding-mou-signed-by-the-city-of-calgary-with-steeper-energy-canada-ltd/" TargetMode="External"/><Relationship Id="rId73" Type="http://schemas.openxmlformats.org/officeDocument/2006/relationships/hyperlink" Target="https://www.airproducts.com/energy-transition/california-sustainable-aviation-fuel-facility" TargetMode="External"/><Relationship Id="rId72" Type="http://schemas.openxmlformats.org/officeDocument/2006/relationships/hyperlink" Target="https://www.sasol.com/sasol-and-topsoe-accelerate-growth-sustainable-aviation-fuel-saf" TargetMode="External"/><Relationship Id="rId75" Type="http://schemas.openxmlformats.org/officeDocument/2006/relationships/hyperlink" Target="https://www.safinvestor.com/producer_innovator/141953/world-energy/" TargetMode="External"/><Relationship Id="rId74" Type="http://schemas.openxmlformats.org/officeDocument/2006/relationships/hyperlink" Target="https://www.safinvestor.com/producer_innovator/141953/world-energy/" TargetMode="External"/><Relationship Id="rId77" Type="http://schemas.openxmlformats.org/officeDocument/2006/relationships/hyperlink" Target="https://www.phillips66.com/refining/san-francisco-refinery/" TargetMode="External"/><Relationship Id="rId76" Type="http://schemas.openxmlformats.org/officeDocument/2006/relationships/hyperlink" Target="https://www.neste.com/releases-and-news/renewable-solutions/neste-establish-joint-venture-production-renewable-fuels-united-states-marathon-petroleum" TargetMode="External"/><Relationship Id="rId79" Type="http://schemas.openxmlformats.org/officeDocument/2006/relationships/hyperlink" Target="https://www.aemetis.com/aemetis-receives-key-permit-for-90-million-gallon-per-year-sustainable-aviation-fuel-and-renewable-diesel-plant-in-california/" TargetMode="External"/><Relationship Id="rId78" Type="http://schemas.openxmlformats.org/officeDocument/2006/relationships/hyperlink" Target="https://www.phillips66.com/refining/san-francisco-refinery/" TargetMode="External"/><Relationship Id="rId71" Type="http://schemas.openxmlformats.org/officeDocument/2006/relationships/hyperlink" Target="https://www.sasol.com/media-centre/media-releases/sasol-explore-potential-cleaner-aviation-fuels-world-class-partners" TargetMode="External"/><Relationship Id="rId70" Type="http://schemas.openxmlformats.org/officeDocument/2006/relationships/hyperlink" Target="https://egyptoil-gas.com/news/honeywell-eyes-green-projects-in-egypt/" TargetMode="External"/><Relationship Id="rId62" Type="http://schemas.openxmlformats.org/officeDocument/2006/relationships/hyperlink" Target="https://www.cosmo-energy.co.jp/en/information/press/2023/230803.html" TargetMode="External"/><Relationship Id="rId61" Type="http://schemas.openxmlformats.org/officeDocument/2006/relationships/hyperlink" Target="https://energynews.pro/eneos-et-totalenergies-collaborent-pour-le-saf/" TargetMode="External"/><Relationship Id="rId64" Type="http://schemas.openxmlformats.org/officeDocument/2006/relationships/hyperlink" Target="https://www.idemitsu.com/en/news/2022/220419_2.html" TargetMode="External"/><Relationship Id="rId63" Type="http://schemas.openxmlformats.org/officeDocument/2006/relationships/hyperlink" Target="https://www.chemengonline.com/chevron-lummus-global-announces-startup-of-euglena-biofuels-plant-in-yokohama/?printmode=1" TargetMode="External"/><Relationship Id="rId66" Type="http://schemas.openxmlformats.org/officeDocument/2006/relationships/hyperlink" Target="https://economictimes.indiatimes.com/industry/energy/oil-gas/indian-oil-us-based-lanzajet-to-set-up-indias-first-green-aviation-fuel-firm/articleshow/99442930.cms" TargetMode="External"/><Relationship Id="rId65" Type="http://schemas.openxmlformats.org/officeDocument/2006/relationships/hyperlink" Target="https://www.taiyooil.net/english/news/2023/23-031.html" TargetMode="External"/><Relationship Id="rId68" Type="http://schemas.openxmlformats.org/officeDocument/2006/relationships/hyperlink" Target="https://biofuels-news.com/news/petrixo-invests-800-million-in-uae-biofuels-refinery/" TargetMode="External"/><Relationship Id="rId67" Type="http://schemas.openxmlformats.org/officeDocument/2006/relationships/hyperlink" Target="https://biofuels-news.com/news/lootah-biofuels-signs-mou-with-hotel-chain-to-produce-biofuels-in-maldives/" TargetMode="External"/><Relationship Id="rId60" Type="http://schemas.openxmlformats.org/officeDocument/2006/relationships/hyperlink" Target="https://eni.com/en-IT/media/press-release/2023/09/eni-lg-biorefinery-south-korea.html" TargetMode="External"/><Relationship Id="rId69" Type="http://schemas.openxmlformats.org/officeDocument/2006/relationships/hyperlink" Target="https://www.biofuelsdigest.com/bdigest/2023/01/23/masdar-adnoc-bp-tadweer-and-etihad-airways-to-study-uae-saf-production/" TargetMode="External"/><Relationship Id="rId51" Type="http://schemas.openxmlformats.org/officeDocument/2006/relationships/hyperlink" Target="https://www.greenairnews.com/?p=1046" TargetMode="External"/><Relationship Id="rId50" Type="http://schemas.openxmlformats.org/officeDocument/2006/relationships/hyperlink" Target="https://www.argusmedia.com/en/news/2283790-malaysia-shanxi-construction-sign-deal-on-hvo-saf" TargetMode="External"/><Relationship Id="rId53" Type="http://schemas.openxmlformats.org/officeDocument/2006/relationships/hyperlink" Target="https://www.shell.com/business-customers/aviation/news-and-media-releases/news-and-media-2022/shell-first-to-supply-sustainable-aviation-fuel-to-customers-in-singapore.html" TargetMode="External"/><Relationship Id="rId52" Type="http://schemas.openxmlformats.org/officeDocument/2006/relationships/hyperlink" Target="https://www.neste.com/releases-and-news/renewable-solutions/neste-celebrates-opening-singapore-expansion-and-establishes-sustainable-aviation-fuel-saf-supply" TargetMode="External"/><Relationship Id="rId55" Type="http://schemas.openxmlformats.org/officeDocument/2006/relationships/hyperlink" Target="https://www.argusmedia.com/en/news/2307186-oe-honeywell-to-build-saf-plant-in-china-update" TargetMode="External"/><Relationship Id="rId54" Type="http://schemas.openxmlformats.org/officeDocument/2006/relationships/hyperlink" Target="https://www.bangchak.co.th/en/newsroom/bangchak-news/1141/bangchak-makes-its-mark-as-future-energy-leader-pioneering-thailand-s-aviation-industry-with-first-construction-agreement-for-sustainable-aviation-fuel-saf-production-unit" TargetMode="External"/><Relationship Id="rId57" Type="http://schemas.openxmlformats.org/officeDocument/2006/relationships/hyperlink" Target="https://www.chemeurope.com/fr/news/1178223/octroi-de-50-millions-de-dollars-a-lanzajet-pour-la-premiere-usine-au-monde-de-production-durable-de-carburant-d-aviation-a-partir-d-alcool-et-de-carburant-pour-moteur-a-reaction.html" TargetMode="External"/><Relationship Id="rId56" Type="http://schemas.openxmlformats.org/officeDocument/2006/relationships/hyperlink" Target="https://www.biofuelsdigest.com/bdigest/2022/12/19/china-flies-first-international-cargo-flight-on-domestic-saf/" TargetMode="External"/><Relationship Id="rId59" Type="http://schemas.openxmlformats.org/officeDocument/2006/relationships/hyperlink" Target="https://pmt.honeywell.com/us/en/about-pmt/newsroom/press-release/2023/05/sichuan-jinshang-environmental-protection-technology-co-to-produce-sustainable-aviation-fuel-utilizing-honeywell-ecofining-technology" TargetMode="External"/><Relationship Id="rId58" Type="http://schemas.openxmlformats.org/officeDocument/2006/relationships/hyperlink" Target="https://advancedbiofuelsusa.info/climate-change-towngas-offshoot-turns-waste-oil-into-green-fuels-in-china-and-malaysia-to-meet-strong-european-demand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75"/>
    <col customWidth="1" min="2" max="2" width="30.38"/>
    <col customWidth="1" min="3" max="3" width="30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/>
      <c r="C5" s="5"/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6" t="s">
        <v>2</v>
      </c>
      <c r="C6" s="6" t="s">
        <v>3</v>
      </c>
      <c r="D6" s="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7" t="s">
        <v>4</v>
      </c>
      <c r="C7" s="8" t="s">
        <v>5</v>
      </c>
      <c r="D7" s="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 t="s">
        <v>6</v>
      </c>
      <c r="C8" s="8" t="s">
        <v>7</v>
      </c>
      <c r="D8" s="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7" t="s">
        <v>8</v>
      </c>
      <c r="C9" s="8" t="s">
        <v>9</v>
      </c>
      <c r="D9" s="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7" t="s">
        <v>10</v>
      </c>
      <c r="C10" s="8" t="s">
        <v>11</v>
      </c>
      <c r="D10" s="5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7" t="s">
        <v>12</v>
      </c>
      <c r="C11" s="8" t="s">
        <v>13</v>
      </c>
      <c r="D11" s="5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7" t="s">
        <v>14</v>
      </c>
      <c r="C12" s="8" t="s">
        <v>15</v>
      </c>
      <c r="D12" s="5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7" t="s">
        <v>16</v>
      </c>
      <c r="C13" s="8" t="s">
        <v>16</v>
      </c>
      <c r="D13" s="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" t="s">
        <v>17</v>
      </c>
      <c r="C14" s="8" t="s">
        <v>18</v>
      </c>
      <c r="D14" s="5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7" t="s">
        <v>19</v>
      </c>
      <c r="C15" s="8" t="s">
        <v>20</v>
      </c>
      <c r="D15" s="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7" t="s">
        <v>21</v>
      </c>
      <c r="C16" s="8" t="s">
        <v>22</v>
      </c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7" t="s">
        <v>23</v>
      </c>
      <c r="C17" s="8" t="s">
        <v>24</v>
      </c>
      <c r="D17" s="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7" t="s">
        <v>25</v>
      </c>
      <c r="C18" s="8" t="s">
        <v>26</v>
      </c>
      <c r="D18" s="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7" t="s">
        <v>27</v>
      </c>
      <c r="C19" s="8" t="s">
        <v>28</v>
      </c>
      <c r="D19" s="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" t="s">
        <v>29</v>
      </c>
      <c r="C20" s="8" t="s">
        <v>30</v>
      </c>
      <c r="D20" s="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7" t="s">
        <v>31</v>
      </c>
      <c r="C21" s="8" t="s">
        <v>32</v>
      </c>
      <c r="D21" s="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7" t="s">
        <v>33</v>
      </c>
      <c r="C22" s="8" t="s">
        <v>34</v>
      </c>
      <c r="D22" s="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7" t="s">
        <v>35</v>
      </c>
      <c r="C23" s="8" t="s">
        <v>36</v>
      </c>
      <c r="D23" s="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7" t="s">
        <v>37</v>
      </c>
      <c r="C24" s="8" t="s">
        <v>38</v>
      </c>
      <c r="D24" s="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7" t="s">
        <v>39</v>
      </c>
      <c r="C25" s="8" t="s">
        <v>40</v>
      </c>
      <c r="D25" s="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7"/>
      <c r="C26" s="8"/>
      <c r="D26" s="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5"/>
      <c r="C27" s="5"/>
      <c r="D27" s="5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9" t="s">
        <v>41</v>
      </c>
      <c r="C28" s="1"/>
      <c r="D28" s="5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5" t="s">
        <v>42</v>
      </c>
      <c r="C29" s="5" t="s">
        <v>43</v>
      </c>
      <c r="D29" s="5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5" t="s">
        <v>44</v>
      </c>
      <c r="C30" s="5" t="s">
        <v>45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5" t="s">
        <v>46</v>
      </c>
      <c r="C31" s="5" t="s">
        <v>47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5" t="s">
        <v>48</v>
      </c>
      <c r="C32" s="5" t="s">
        <v>49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5" t="s">
        <v>50</v>
      </c>
      <c r="C33" s="5" t="s">
        <v>51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4" t="s">
        <v>52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5" t="b">
        <v>0</v>
      </c>
      <c r="B38" s="5" t="s">
        <v>53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5" t="b">
        <v>0</v>
      </c>
      <c r="B39" s="5" t="s">
        <v>54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5" t="s">
        <v>55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5" t="s">
        <v>56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5" t="s">
        <v>57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5" t="b">
        <v>0</v>
      </c>
      <c r="B43" s="5" t="s">
        <v>58</v>
      </c>
      <c r="C43" s="1"/>
      <c r="D43" s="1"/>
      <c r="E43" s="1"/>
      <c r="F43" s="1"/>
      <c r="G43" s="1"/>
      <c r="H43" s="1"/>
      <c r="I43" s="5"/>
      <c r="J43" s="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5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5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5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5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5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5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5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5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5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5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5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5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5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5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5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5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5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5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5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5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5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5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5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5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5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5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5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5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5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5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5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5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5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5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5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5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5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5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5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5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5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5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5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5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5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5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5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5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5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5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5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5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5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5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5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5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5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5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5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5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5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5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5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5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5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5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5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5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5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5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5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5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conditionalFormatting sqref="B14:C16">
    <cfRule type="colorScale" priority="1">
      <colorScale>
        <cfvo type="min"/>
        <cfvo type="percent" val="5"/>
        <cfvo type="max"/>
        <color rgb="FFF9CB9C"/>
        <color rgb="FFB6D7A8"/>
        <color rgb="FF6AA84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63"/>
    <col customWidth="1" min="2" max="2" width="12.63"/>
    <col customWidth="1" min="3" max="3" width="11.38"/>
    <col customWidth="1" min="4" max="4" width="15.13"/>
    <col customWidth="1" min="5" max="6" width="16.25"/>
    <col customWidth="1" min="7" max="7" width="35.38"/>
    <col customWidth="1" min="8" max="8" width="32.25"/>
    <col customWidth="1" min="9" max="9" width="35.38"/>
    <col customWidth="1" min="10" max="10" width="28.5"/>
    <col customWidth="1" min="11" max="11" width="22.13"/>
    <col customWidth="1" min="12" max="12" width="17.38"/>
    <col customWidth="1" min="13" max="14" width="18.5"/>
    <col customWidth="1" min="15" max="15" width="16.0"/>
    <col customWidth="1" min="17" max="17" width="16.88"/>
    <col customWidth="1" min="19" max="19" width="18.88"/>
  </cols>
  <sheetData>
    <row r="1">
      <c r="A1" s="10" t="s">
        <v>4</v>
      </c>
      <c r="B1" s="11" t="s">
        <v>6</v>
      </c>
      <c r="C1" s="12" t="s">
        <v>8</v>
      </c>
      <c r="D1" s="10" t="s">
        <v>10</v>
      </c>
      <c r="E1" s="10" t="s">
        <v>12</v>
      </c>
      <c r="F1" s="10" t="s">
        <v>14</v>
      </c>
      <c r="G1" s="10" t="s">
        <v>16</v>
      </c>
      <c r="H1" s="13" t="s">
        <v>17</v>
      </c>
      <c r="I1" s="13" t="s">
        <v>19</v>
      </c>
      <c r="J1" s="13" t="s">
        <v>21</v>
      </c>
      <c r="K1" s="10" t="s">
        <v>23</v>
      </c>
      <c r="L1" s="10" t="s">
        <v>25</v>
      </c>
      <c r="M1" s="14" t="s">
        <v>27</v>
      </c>
      <c r="N1" s="15" t="s">
        <v>29</v>
      </c>
      <c r="O1" s="10" t="s">
        <v>31</v>
      </c>
      <c r="P1" s="10" t="s">
        <v>33</v>
      </c>
      <c r="Q1" s="10" t="s">
        <v>35</v>
      </c>
      <c r="R1" s="10" t="s">
        <v>37</v>
      </c>
      <c r="S1" s="10" t="s">
        <v>39</v>
      </c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>
      <c r="A2" s="14" t="s">
        <v>59</v>
      </c>
      <c r="B2" s="14">
        <v>2016.0</v>
      </c>
      <c r="C2" s="17" t="s">
        <v>60</v>
      </c>
      <c r="D2" s="14" t="s">
        <v>61</v>
      </c>
      <c r="E2" s="14" t="s">
        <v>62</v>
      </c>
      <c r="F2" s="14" t="s">
        <v>63</v>
      </c>
      <c r="G2" s="14" t="s">
        <v>64</v>
      </c>
      <c r="H2" s="18">
        <v>8.35</v>
      </c>
      <c r="I2" s="18">
        <v>31.6</v>
      </c>
      <c r="J2" s="18">
        <v>25300.0</v>
      </c>
      <c r="K2" s="19">
        <f t="shared" ref="K2:K3" si="1">(J2*1000)*43</f>
        <v>1087900000</v>
      </c>
      <c r="L2" s="20" t="s">
        <v>65</v>
      </c>
      <c r="M2" s="14">
        <v>2016.0</v>
      </c>
      <c r="N2" s="21" t="s">
        <v>50</v>
      </c>
      <c r="O2" s="14" t="s">
        <v>44</v>
      </c>
      <c r="P2" s="19" t="b">
        <v>0</v>
      </c>
      <c r="Q2" s="14" t="s">
        <v>66</v>
      </c>
      <c r="R2" s="22" t="s">
        <v>67</v>
      </c>
      <c r="S2" s="19" t="str">
        <f t="shared" ref="S2:S162" si="2">C2&amp;"_"&amp;G2</f>
        <v>FT_World</v>
      </c>
    </row>
    <row r="3">
      <c r="A3" s="14" t="s">
        <v>68</v>
      </c>
      <c r="B3" s="14">
        <v>2018.0</v>
      </c>
      <c r="C3" s="21" t="s">
        <v>50</v>
      </c>
      <c r="D3" s="14" t="s">
        <v>69</v>
      </c>
      <c r="E3" s="14" t="s">
        <v>62</v>
      </c>
      <c r="F3" s="14" t="s">
        <v>63</v>
      </c>
      <c r="G3" s="14" t="s">
        <v>70</v>
      </c>
      <c r="H3" s="18">
        <v>10.48</v>
      </c>
      <c r="I3" s="18">
        <v>39.7</v>
      </c>
      <c r="J3" s="18">
        <v>31760.0</v>
      </c>
      <c r="K3" s="19">
        <f t="shared" si="1"/>
        <v>1365680000</v>
      </c>
      <c r="L3" s="23">
        <v>42437.0</v>
      </c>
      <c r="M3" s="14">
        <v>2016.0</v>
      </c>
      <c r="N3" s="21" t="s">
        <v>50</v>
      </c>
      <c r="O3" s="14" t="s">
        <v>44</v>
      </c>
      <c r="P3" s="19" t="b">
        <v>0</v>
      </c>
      <c r="R3" s="22" t="s">
        <v>71</v>
      </c>
      <c r="S3" s="19" t="str">
        <f t="shared" si="2"/>
        <v>N/A_USA</v>
      </c>
    </row>
    <row r="4">
      <c r="A4" s="14" t="s">
        <v>72</v>
      </c>
      <c r="B4" s="14">
        <v>2017.0</v>
      </c>
      <c r="C4" s="17" t="s">
        <v>73</v>
      </c>
      <c r="D4" s="14" t="s">
        <v>74</v>
      </c>
      <c r="E4" s="14" t="s">
        <v>62</v>
      </c>
      <c r="F4" s="14" t="s">
        <v>63</v>
      </c>
      <c r="G4" s="14" t="s">
        <v>62</v>
      </c>
      <c r="H4" s="18">
        <v>0.0</v>
      </c>
      <c r="I4" s="18">
        <v>0.0</v>
      </c>
      <c r="J4" s="18" t="s">
        <v>50</v>
      </c>
      <c r="K4" s="18" t="s">
        <v>50</v>
      </c>
      <c r="L4" s="20" t="s">
        <v>75</v>
      </c>
      <c r="M4" s="14">
        <v>2018.0</v>
      </c>
      <c r="N4" s="21" t="s">
        <v>50</v>
      </c>
      <c r="O4" s="14" t="s">
        <v>46</v>
      </c>
      <c r="P4" s="19" t="b">
        <v>0</v>
      </c>
      <c r="Q4" s="14" t="s">
        <v>76</v>
      </c>
      <c r="R4" s="22" t="s">
        <v>77</v>
      </c>
      <c r="S4" s="19" t="str">
        <f t="shared" si="2"/>
        <v>PtL - DAC_Canada</v>
      </c>
    </row>
    <row r="5">
      <c r="A5" s="14" t="s">
        <v>78</v>
      </c>
      <c r="B5" s="14">
        <v>2023.0</v>
      </c>
      <c r="C5" s="17" t="s">
        <v>50</v>
      </c>
      <c r="D5" s="14" t="s">
        <v>50</v>
      </c>
      <c r="E5" s="14" t="s">
        <v>62</v>
      </c>
      <c r="F5" s="14" t="s">
        <v>63</v>
      </c>
      <c r="G5" s="14" t="s">
        <v>70</v>
      </c>
      <c r="H5" s="18">
        <v>0.0</v>
      </c>
      <c r="I5" s="18">
        <v>0.0</v>
      </c>
      <c r="J5" s="18" t="s">
        <v>50</v>
      </c>
      <c r="K5" s="18" t="s">
        <v>50</v>
      </c>
      <c r="L5" s="24">
        <v>43831.0</v>
      </c>
      <c r="M5" s="14">
        <v>2020.0</v>
      </c>
      <c r="N5" s="21" t="s">
        <v>50</v>
      </c>
      <c r="O5" s="14" t="s">
        <v>50</v>
      </c>
      <c r="P5" s="19" t="b">
        <v>0</v>
      </c>
      <c r="Q5" s="14" t="s">
        <v>79</v>
      </c>
      <c r="S5" s="19" t="str">
        <f t="shared" si="2"/>
        <v>N/A_USA</v>
      </c>
    </row>
    <row r="6">
      <c r="A6" s="14" t="s">
        <v>78</v>
      </c>
      <c r="B6" s="14">
        <v>2024.0</v>
      </c>
      <c r="C6" s="17" t="s">
        <v>50</v>
      </c>
      <c r="D6" s="14" t="s">
        <v>50</v>
      </c>
      <c r="E6" s="14" t="s">
        <v>62</v>
      </c>
      <c r="F6" s="14" t="s">
        <v>63</v>
      </c>
      <c r="G6" s="14" t="s">
        <v>70</v>
      </c>
      <c r="H6" s="18">
        <v>0.0</v>
      </c>
      <c r="I6" s="18">
        <v>0.0</v>
      </c>
      <c r="J6" s="18" t="s">
        <v>50</v>
      </c>
      <c r="K6" s="18" t="s">
        <v>50</v>
      </c>
      <c r="L6" s="24">
        <v>43831.0</v>
      </c>
      <c r="M6" s="14">
        <v>2020.0</v>
      </c>
      <c r="N6" s="21" t="s">
        <v>50</v>
      </c>
      <c r="O6" s="14" t="s">
        <v>50</v>
      </c>
      <c r="P6" s="19" t="b">
        <v>0</v>
      </c>
      <c r="Q6" s="14" t="s">
        <v>79</v>
      </c>
      <c r="S6" s="19" t="str">
        <f t="shared" si="2"/>
        <v>N/A_USA</v>
      </c>
    </row>
    <row r="7">
      <c r="A7" s="14" t="s">
        <v>80</v>
      </c>
      <c r="B7" s="14">
        <v>2025.0</v>
      </c>
      <c r="C7" s="25" t="s">
        <v>81</v>
      </c>
      <c r="D7" s="14" t="s">
        <v>82</v>
      </c>
      <c r="E7" s="14" t="s">
        <v>62</v>
      </c>
      <c r="F7" s="14" t="s">
        <v>63</v>
      </c>
      <c r="G7" s="14" t="s">
        <v>64</v>
      </c>
      <c r="H7" s="18" t="s">
        <v>50</v>
      </c>
      <c r="I7" s="18" t="s">
        <v>50</v>
      </c>
      <c r="J7" s="18" t="s">
        <v>50</v>
      </c>
      <c r="K7" s="18" t="s">
        <v>50</v>
      </c>
      <c r="L7" s="20" t="s">
        <v>83</v>
      </c>
      <c r="M7" s="14">
        <v>2022.0</v>
      </c>
      <c r="N7" s="21" t="s">
        <v>50</v>
      </c>
      <c r="O7" s="14" t="s">
        <v>44</v>
      </c>
      <c r="P7" s="19" t="b">
        <v>0</v>
      </c>
      <c r="Q7" s="14" t="s">
        <v>84</v>
      </c>
      <c r="R7" s="22" t="s">
        <v>85</v>
      </c>
      <c r="S7" s="19" t="str">
        <f t="shared" si="2"/>
        <v>HEFA - UCO_World</v>
      </c>
    </row>
    <row r="8">
      <c r="A8" s="14" t="s">
        <v>86</v>
      </c>
      <c r="B8" s="14" t="s">
        <v>50</v>
      </c>
      <c r="C8" s="17" t="s">
        <v>87</v>
      </c>
      <c r="D8" s="14" t="s">
        <v>88</v>
      </c>
      <c r="E8" s="14" t="s">
        <v>62</v>
      </c>
      <c r="F8" s="14" t="s">
        <v>63</v>
      </c>
      <c r="G8" s="14" t="s">
        <v>64</v>
      </c>
      <c r="H8" s="18">
        <v>7.5</v>
      </c>
      <c r="I8" s="18">
        <v>28.4</v>
      </c>
      <c r="J8" s="18">
        <v>22770.0</v>
      </c>
      <c r="K8" s="19">
        <f t="shared" ref="K8:K9" si="3">(J8*1000)*43</f>
        <v>979110000</v>
      </c>
      <c r="L8" s="20" t="s">
        <v>89</v>
      </c>
      <c r="M8" s="14">
        <v>2020.0</v>
      </c>
      <c r="N8" s="21" t="s">
        <v>50</v>
      </c>
      <c r="O8" s="14" t="s">
        <v>44</v>
      </c>
      <c r="P8" s="19" t="b">
        <v>0</v>
      </c>
      <c r="R8" s="22" t="s">
        <v>90</v>
      </c>
      <c r="S8" s="19" t="str">
        <f t="shared" si="2"/>
        <v>HEFA_World</v>
      </c>
    </row>
    <row r="9">
      <c r="A9" s="14" t="s">
        <v>86</v>
      </c>
      <c r="B9" s="14" t="s">
        <v>50</v>
      </c>
      <c r="C9" s="17" t="s">
        <v>87</v>
      </c>
      <c r="D9" s="14" t="s">
        <v>88</v>
      </c>
      <c r="E9" s="14" t="s">
        <v>62</v>
      </c>
      <c r="F9" s="14" t="s">
        <v>63</v>
      </c>
      <c r="G9" s="14" t="s">
        <v>64</v>
      </c>
      <c r="H9" s="18">
        <v>7.5</v>
      </c>
      <c r="I9" s="18">
        <v>28.4</v>
      </c>
      <c r="J9" s="18">
        <v>22770.0</v>
      </c>
      <c r="K9" s="19">
        <f t="shared" si="3"/>
        <v>979110000</v>
      </c>
      <c r="L9" s="20" t="s">
        <v>91</v>
      </c>
      <c r="M9" s="14">
        <v>2020.0</v>
      </c>
      <c r="N9" s="21" t="s">
        <v>50</v>
      </c>
      <c r="O9" s="14" t="s">
        <v>44</v>
      </c>
      <c r="P9" s="19" t="b">
        <v>0</v>
      </c>
      <c r="R9" s="22" t="s">
        <v>90</v>
      </c>
      <c r="S9" s="19" t="str">
        <f t="shared" si="2"/>
        <v>HEFA_World</v>
      </c>
    </row>
    <row r="10">
      <c r="A10" s="14" t="s">
        <v>86</v>
      </c>
      <c r="B10" s="14" t="s">
        <v>50</v>
      </c>
      <c r="C10" s="17" t="s">
        <v>87</v>
      </c>
      <c r="D10" s="14" t="s">
        <v>92</v>
      </c>
      <c r="E10" s="14" t="s">
        <v>62</v>
      </c>
      <c r="F10" s="14" t="s">
        <v>63</v>
      </c>
      <c r="G10" s="14" t="s">
        <v>64</v>
      </c>
      <c r="H10" s="18" t="s">
        <v>50</v>
      </c>
      <c r="I10" s="18" t="s">
        <v>50</v>
      </c>
      <c r="J10" s="18" t="s">
        <v>50</v>
      </c>
      <c r="K10" s="18" t="s">
        <v>50</v>
      </c>
      <c r="L10" s="24">
        <v>44534.0</v>
      </c>
      <c r="M10" s="14">
        <v>2021.0</v>
      </c>
      <c r="N10" s="21">
        <v>2890000.0</v>
      </c>
      <c r="O10" s="14" t="s">
        <v>44</v>
      </c>
      <c r="P10" s="19" t="b">
        <v>0</v>
      </c>
      <c r="Q10" s="14" t="s">
        <v>93</v>
      </c>
      <c r="R10" s="26" t="s">
        <v>94</v>
      </c>
      <c r="S10" s="19" t="str">
        <f t="shared" si="2"/>
        <v>HEFA_World</v>
      </c>
    </row>
    <row r="11">
      <c r="A11" s="14" t="s">
        <v>95</v>
      </c>
      <c r="B11" s="14" t="s">
        <v>50</v>
      </c>
      <c r="C11" s="17" t="s">
        <v>50</v>
      </c>
      <c r="D11" s="14" t="s">
        <v>96</v>
      </c>
      <c r="E11" s="14" t="s">
        <v>62</v>
      </c>
      <c r="F11" s="14" t="s">
        <v>63</v>
      </c>
      <c r="G11" s="14" t="s">
        <v>70</v>
      </c>
      <c r="H11" s="18">
        <v>0.0</v>
      </c>
      <c r="I11" s="18">
        <v>0.0</v>
      </c>
      <c r="J11" s="18" t="s">
        <v>50</v>
      </c>
      <c r="K11" s="18" t="s">
        <v>50</v>
      </c>
      <c r="L11" s="24">
        <v>43868.0</v>
      </c>
      <c r="M11" s="14">
        <v>2020.0</v>
      </c>
      <c r="N11" s="21" t="s">
        <v>50</v>
      </c>
      <c r="O11" s="14" t="s">
        <v>44</v>
      </c>
      <c r="P11" s="19" t="b">
        <v>0</v>
      </c>
      <c r="Q11" s="14" t="s">
        <v>97</v>
      </c>
      <c r="R11" s="22" t="s">
        <v>98</v>
      </c>
      <c r="S11" s="19" t="str">
        <f t="shared" si="2"/>
        <v>N/A_USA</v>
      </c>
    </row>
    <row r="12">
      <c r="A12" s="14" t="s">
        <v>99</v>
      </c>
      <c r="B12" s="14">
        <v>2023.0</v>
      </c>
      <c r="C12" s="17" t="s">
        <v>50</v>
      </c>
      <c r="D12" s="14" t="s">
        <v>100</v>
      </c>
      <c r="E12" s="14" t="s">
        <v>62</v>
      </c>
      <c r="F12" s="14" t="s">
        <v>63</v>
      </c>
      <c r="G12" s="14" t="s">
        <v>70</v>
      </c>
      <c r="H12" s="18">
        <v>85.8</v>
      </c>
      <c r="I12" s="18">
        <v>325.0</v>
      </c>
      <c r="J12" s="18">
        <v>260000.0</v>
      </c>
      <c r="K12" s="19">
        <f t="shared" ref="K12:K13" si="4">(J12*1000)*43</f>
        <v>11180000000</v>
      </c>
      <c r="L12" s="20" t="s">
        <v>101</v>
      </c>
      <c r="M12" s="14">
        <v>2021.0</v>
      </c>
      <c r="N12" s="21" t="s">
        <v>50</v>
      </c>
      <c r="O12" s="14" t="s">
        <v>44</v>
      </c>
      <c r="P12" s="19" t="b">
        <v>0</v>
      </c>
      <c r="R12" s="22" t="s">
        <v>102</v>
      </c>
      <c r="S12" s="19" t="str">
        <f t="shared" si="2"/>
        <v>N/A_USA</v>
      </c>
    </row>
    <row r="13">
      <c r="A13" s="14" t="s">
        <v>103</v>
      </c>
      <c r="B13" s="14">
        <v>2025.0</v>
      </c>
      <c r="C13" s="17" t="s">
        <v>104</v>
      </c>
      <c r="D13" s="14" t="s">
        <v>105</v>
      </c>
      <c r="E13" s="14" t="s">
        <v>62</v>
      </c>
      <c r="F13" s="14" t="s">
        <v>63</v>
      </c>
      <c r="G13" s="14" t="s">
        <v>62</v>
      </c>
      <c r="H13" s="18">
        <v>7.89</v>
      </c>
      <c r="I13" s="18">
        <v>29.9</v>
      </c>
      <c r="J13" s="18">
        <v>23900.0</v>
      </c>
      <c r="K13" s="19">
        <f t="shared" si="4"/>
        <v>1027700000</v>
      </c>
      <c r="L13" s="20" t="s">
        <v>106</v>
      </c>
      <c r="M13" s="14">
        <v>2021.0</v>
      </c>
      <c r="N13" s="21" t="s">
        <v>50</v>
      </c>
      <c r="O13" s="14" t="s">
        <v>46</v>
      </c>
      <c r="P13" s="19" t="b">
        <v>0</v>
      </c>
      <c r="Q13" s="14" t="s">
        <v>107</v>
      </c>
      <c r="R13" s="26" t="s">
        <v>108</v>
      </c>
      <c r="S13" s="19" t="str">
        <f t="shared" si="2"/>
        <v>PtL - PSC_Canada</v>
      </c>
    </row>
    <row r="14">
      <c r="A14" s="14" t="s">
        <v>72</v>
      </c>
      <c r="B14" s="14">
        <v>2022.0</v>
      </c>
      <c r="C14" s="17" t="s">
        <v>50</v>
      </c>
      <c r="D14" s="14" t="s">
        <v>109</v>
      </c>
      <c r="E14" s="14" t="s">
        <v>62</v>
      </c>
      <c r="F14" s="14" t="s">
        <v>63</v>
      </c>
      <c r="G14" s="14" t="s">
        <v>70</v>
      </c>
      <c r="H14" s="18">
        <v>0.0</v>
      </c>
      <c r="I14" s="18">
        <v>0.0</v>
      </c>
      <c r="J14" s="18" t="s">
        <v>50</v>
      </c>
      <c r="K14" s="18" t="s">
        <v>50</v>
      </c>
      <c r="L14" s="20" t="s">
        <v>110</v>
      </c>
      <c r="M14" s="14">
        <v>2021.0</v>
      </c>
      <c r="N14" s="21" t="s">
        <v>50</v>
      </c>
      <c r="O14" s="14" t="s">
        <v>50</v>
      </c>
      <c r="P14" s="19" t="b">
        <v>0</v>
      </c>
      <c r="Q14" s="14" t="s">
        <v>79</v>
      </c>
      <c r="S14" s="19" t="str">
        <f t="shared" si="2"/>
        <v>N/A_USA</v>
      </c>
    </row>
    <row r="15">
      <c r="A15" s="14" t="s">
        <v>59</v>
      </c>
      <c r="B15" s="14">
        <v>2023.0</v>
      </c>
      <c r="C15" s="17" t="s">
        <v>50</v>
      </c>
      <c r="D15" s="14" t="s">
        <v>111</v>
      </c>
      <c r="E15" s="14" t="s">
        <v>62</v>
      </c>
      <c r="F15" s="14" t="s">
        <v>63</v>
      </c>
      <c r="G15" s="14" t="s">
        <v>70</v>
      </c>
      <c r="H15" s="18">
        <v>33.0</v>
      </c>
      <c r="I15" s="18">
        <v>125.0</v>
      </c>
      <c r="J15" s="18">
        <v>100000.0</v>
      </c>
      <c r="K15" s="19">
        <f t="shared" ref="K15:K19" si="5">(J15*1000)*43</f>
        <v>4300000000</v>
      </c>
      <c r="L15" s="24">
        <v>44541.0</v>
      </c>
      <c r="M15" s="14">
        <v>2021.0</v>
      </c>
      <c r="N15" s="21" t="s">
        <v>50</v>
      </c>
      <c r="O15" s="14" t="s">
        <v>44</v>
      </c>
      <c r="P15" s="19" t="b">
        <v>0</v>
      </c>
      <c r="Q15" s="14" t="s">
        <v>112</v>
      </c>
      <c r="R15" s="22" t="s">
        <v>113</v>
      </c>
      <c r="S15" s="19" t="str">
        <f t="shared" si="2"/>
        <v>N/A_USA</v>
      </c>
    </row>
    <row r="16">
      <c r="A16" s="14" t="s">
        <v>114</v>
      </c>
      <c r="B16" s="14">
        <v>2022.0</v>
      </c>
      <c r="C16" s="17" t="s">
        <v>50</v>
      </c>
      <c r="D16" s="14" t="s">
        <v>115</v>
      </c>
      <c r="E16" s="14" t="s">
        <v>62</v>
      </c>
      <c r="F16" s="14" t="s">
        <v>63</v>
      </c>
      <c r="G16" s="14" t="s">
        <v>70</v>
      </c>
      <c r="H16" s="18">
        <v>214.47</v>
      </c>
      <c r="I16" s="18">
        <v>812.4</v>
      </c>
      <c r="J16" s="18">
        <v>649920.0</v>
      </c>
      <c r="K16" s="19">
        <f t="shared" si="5"/>
        <v>27946560000</v>
      </c>
      <c r="L16" s="20" t="s">
        <v>116</v>
      </c>
      <c r="M16" s="14">
        <v>2021.0</v>
      </c>
      <c r="N16" s="21" t="s">
        <v>50</v>
      </c>
      <c r="O16" s="14" t="s">
        <v>44</v>
      </c>
      <c r="P16" s="19" t="b">
        <v>0</v>
      </c>
      <c r="R16" s="22" t="s">
        <v>117</v>
      </c>
      <c r="S16" s="19" t="str">
        <f t="shared" si="2"/>
        <v>N/A_USA</v>
      </c>
    </row>
    <row r="17">
      <c r="A17" s="14" t="s">
        <v>118</v>
      </c>
      <c r="B17" s="14">
        <v>2025.0</v>
      </c>
      <c r="C17" s="17" t="s">
        <v>50</v>
      </c>
      <c r="D17" s="14" t="s">
        <v>119</v>
      </c>
      <c r="E17" s="14" t="s">
        <v>62</v>
      </c>
      <c r="F17" s="14" t="s">
        <v>63</v>
      </c>
      <c r="G17" s="14" t="s">
        <v>70</v>
      </c>
      <c r="H17" s="18">
        <f t="shared" ref="H17:H30" si="6">I17*0.264</f>
        <v>59.9544</v>
      </c>
      <c r="I17" s="18">
        <v>227.1</v>
      </c>
      <c r="J17" s="18">
        <v>181680.0</v>
      </c>
      <c r="K17" s="19">
        <f t="shared" si="5"/>
        <v>7812240000</v>
      </c>
      <c r="L17" s="24">
        <v>44420.0</v>
      </c>
      <c r="M17" s="14">
        <v>2021.0</v>
      </c>
      <c r="N17" s="21">
        <v>4.5E8</v>
      </c>
      <c r="O17" s="14" t="s">
        <v>44</v>
      </c>
      <c r="P17" s="19" t="b">
        <v>0</v>
      </c>
      <c r="Q17" s="14" t="s">
        <v>120</v>
      </c>
      <c r="R17" s="22" t="s">
        <v>121</v>
      </c>
      <c r="S17" s="19" t="str">
        <f t="shared" si="2"/>
        <v>N/A_USA</v>
      </c>
    </row>
    <row r="18">
      <c r="A18" s="14" t="s">
        <v>122</v>
      </c>
      <c r="B18" s="14">
        <v>2026.0</v>
      </c>
      <c r="C18" s="17" t="s">
        <v>50</v>
      </c>
      <c r="D18" s="14" t="s">
        <v>123</v>
      </c>
      <c r="E18" s="14" t="s">
        <v>62</v>
      </c>
      <c r="F18" s="14" t="s">
        <v>63</v>
      </c>
      <c r="G18" s="14" t="s">
        <v>70</v>
      </c>
      <c r="H18" s="18">
        <f t="shared" si="6"/>
        <v>99.5808</v>
      </c>
      <c r="I18" s="18">
        <v>377.2</v>
      </c>
      <c r="J18" s="18">
        <v>301760.0</v>
      </c>
      <c r="K18" s="19">
        <f t="shared" si="5"/>
        <v>12975680000</v>
      </c>
      <c r="L18" s="24">
        <v>44839.0</v>
      </c>
      <c r="M18" s="14">
        <v>2022.0</v>
      </c>
      <c r="N18" s="21">
        <v>6.0E8</v>
      </c>
      <c r="O18" s="14" t="s">
        <v>44</v>
      </c>
      <c r="P18" s="19" t="b">
        <v>0</v>
      </c>
      <c r="Q18" s="14" t="s">
        <v>124</v>
      </c>
      <c r="R18" s="22" t="s">
        <v>125</v>
      </c>
      <c r="S18" s="19" t="str">
        <f t="shared" si="2"/>
        <v>N/A_USA</v>
      </c>
    </row>
    <row r="19">
      <c r="A19" s="14" t="s">
        <v>126</v>
      </c>
      <c r="B19" s="14">
        <v>2022.0</v>
      </c>
      <c r="C19" s="14" t="s">
        <v>87</v>
      </c>
      <c r="D19" s="14" t="s">
        <v>127</v>
      </c>
      <c r="E19" s="14" t="s">
        <v>128</v>
      </c>
      <c r="F19" s="14" t="s">
        <v>129</v>
      </c>
      <c r="G19" s="14" t="s">
        <v>64</v>
      </c>
      <c r="H19" s="18">
        <f t="shared" si="6"/>
        <v>293.8056</v>
      </c>
      <c r="I19" s="18">
        <v>1112.9</v>
      </c>
      <c r="J19" s="18">
        <v>890320.0</v>
      </c>
      <c r="K19" s="19">
        <f t="shared" si="5"/>
        <v>38283760000</v>
      </c>
      <c r="L19" s="14" t="s">
        <v>130</v>
      </c>
      <c r="M19" s="14">
        <v>2019.0</v>
      </c>
      <c r="N19" s="21">
        <v>8.0E8</v>
      </c>
      <c r="O19" s="14" t="s">
        <v>44</v>
      </c>
      <c r="P19" s="19" t="b">
        <v>0</v>
      </c>
      <c r="Q19" s="14" t="s">
        <v>131</v>
      </c>
      <c r="R19" s="22" t="s">
        <v>132</v>
      </c>
      <c r="S19" s="19" t="str">
        <f t="shared" si="2"/>
        <v>HEFA_World</v>
      </c>
    </row>
    <row r="20">
      <c r="A20" s="14" t="s">
        <v>133</v>
      </c>
      <c r="B20" s="14">
        <v>2025.0</v>
      </c>
      <c r="C20" s="14" t="s">
        <v>50</v>
      </c>
      <c r="D20" s="14" t="s">
        <v>50</v>
      </c>
      <c r="E20" s="14" t="s">
        <v>134</v>
      </c>
      <c r="F20" s="14" t="s">
        <v>129</v>
      </c>
      <c r="G20" s="14" t="s">
        <v>70</v>
      </c>
      <c r="H20" s="18">
        <f t="shared" si="6"/>
        <v>0</v>
      </c>
      <c r="I20" s="20">
        <v>0.0</v>
      </c>
      <c r="J20" s="18" t="s">
        <v>50</v>
      </c>
      <c r="K20" s="18" t="s">
        <v>50</v>
      </c>
      <c r="L20" s="14" t="s">
        <v>135</v>
      </c>
      <c r="M20" s="14">
        <v>2020.0</v>
      </c>
      <c r="N20" s="14" t="s">
        <v>50</v>
      </c>
      <c r="O20" s="14" t="s">
        <v>50</v>
      </c>
      <c r="P20" s="19" t="b">
        <v>0</v>
      </c>
      <c r="Q20" s="14" t="s">
        <v>136</v>
      </c>
      <c r="S20" s="19" t="str">
        <f t="shared" si="2"/>
        <v>N/A_USA</v>
      </c>
    </row>
    <row r="21">
      <c r="A21" s="14" t="s">
        <v>137</v>
      </c>
      <c r="B21" s="14" t="s">
        <v>50</v>
      </c>
      <c r="C21" s="14" t="s">
        <v>87</v>
      </c>
      <c r="D21" s="14" t="s">
        <v>138</v>
      </c>
      <c r="E21" s="14" t="s">
        <v>134</v>
      </c>
      <c r="F21" s="14" t="s">
        <v>129</v>
      </c>
      <c r="G21" s="14" t="s">
        <v>64</v>
      </c>
      <c r="H21" s="18">
        <f t="shared" si="6"/>
        <v>0</v>
      </c>
      <c r="I21" s="20">
        <v>0.0</v>
      </c>
      <c r="J21" s="18" t="s">
        <v>50</v>
      </c>
      <c r="K21" s="18" t="s">
        <v>50</v>
      </c>
      <c r="L21" s="14" t="s">
        <v>139</v>
      </c>
      <c r="M21" s="14">
        <v>2020.0</v>
      </c>
      <c r="N21" s="14" t="s">
        <v>50</v>
      </c>
      <c r="O21" s="14" t="s">
        <v>44</v>
      </c>
      <c r="P21" s="19" t="b">
        <v>0</v>
      </c>
      <c r="R21" s="22" t="s">
        <v>140</v>
      </c>
      <c r="S21" s="19" t="str">
        <f t="shared" si="2"/>
        <v>HEFA_World</v>
      </c>
    </row>
    <row r="22">
      <c r="A22" s="14" t="s">
        <v>141</v>
      </c>
      <c r="B22" s="14">
        <v>2025.0</v>
      </c>
      <c r="C22" s="14" t="s">
        <v>87</v>
      </c>
      <c r="D22" s="14" t="s">
        <v>142</v>
      </c>
      <c r="E22" s="14" t="s">
        <v>134</v>
      </c>
      <c r="F22" s="14" t="s">
        <v>129</v>
      </c>
      <c r="G22" s="14" t="s">
        <v>64</v>
      </c>
      <c r="H22" s="18">
        <f t="shared" si="6"/>
        <v>132</v>
      </c>
      <c r="I22" s="18">
        <v>500.0</v>
      </c>
      <c r="J22" s="18">
        <v>400000.0</v>
      </c>
      <c r="K22" s="19">
        <f t="shared" ref="K22:K38" si="7">(J22*1000)*43</f>
        <v>17200000000</v>
      </c>
      <c r="L22" s="14" t="s">
        <v>143</v>
      </c>
      <c r="M22" s="14">
        <v>2022.0</v>
      </c>
      <c r="N22" s="21">
        <v>4.0E8</v>
      </c>
      <c r="O22" s="14" t="s">
        <v>44</v>
      </c>
      <c r="P22" s="19" t="b">
        <v>0</v>
      </c>
      <c r="Q22" s="14" t="s">
        <v>144</v>
      </c>
      <c r="R22" s="22" t="s">
        <v>145</v>
      </c>
      <c r="S22" s="19" t="str">
        <f t="shared" si="2"/>
        <v>HEFA_World</v>
      </c>
    </row>
    <row r="23">
      <c r="A23" s="14" t="s">
        <v>146</v>
      </c>
      <c r="B23" s="14">
        <v>2026.0</v>
      </c>
      <c r="C23" s="14" t="s">
        <v>50</v>
      </c>
      <c r="D23" s="14" t="s">
        <v>147</v>
      </c>
      <c r="E23" s="14" t="s">
        <v>148</v>
      </c>
      <c r="F23" s="14" t="s">
        <v>129</v>
      </c>
      <c r="G23" s="14" t="s">
        <v>64</v>
      </c>
      <c r="H23" s="18">
        <f t="shared" si="6"/>
        <v>2598.3144</v>
      </c>
      <c r="I23" s="18">
        <v>9842.1</v>
      </c>
      <c r="J23" s="18">
        <v>7900.0</v>
      </c>
      <c r="K23" s="19">
        <f t="shared" si="7"/>
        <v>339700000</v>
      </c>
      <c r="L23" s="27">
        <v>45087.0</v>
      </c>
      <c r="M23" s="14">
        <v>2023.0</v>
      </c>
      <c r="N23" s="14" t="s">
        <v>50</v>
      </c>
      <c r="O23" s="14" t="s">
        <v>44</v>
      </c>
      <c r="P23" s="19" t="b">
        <v>0</v>
      </c>
      <c r="Q23" s="14" t="s">
        <v>149</v>
      </c>
      <c r="R23" s="22" t="s">
        <v>150</v>
      </c>
      <c r="S23" s="19" t="str">
        <f t="shared" si="2"/>
        <v>N/A_World</v>
      </c>
    </row>
    <row r="24">
      <c r="A24" s="14" t="s">
        <v>151</v>
      </c>
      <c r="B24" s="14" t="s">
        <v>50</v>
      </c>
      <c r="C24" s="14" t="s">
        <v>50</v>
      </c>
      <c r="D24" s="14" t="s">
        <v>152</v>
      </c>
      <c r="E24" s="14" t="s">
        <v>134</v>
      </c>
      <c r="F24" s="14" t="s">
        <v>129</v>
      </c>
      <c r="G24" s="14" t="s">
        <v>64</v>
      </c>
      <c r="H24" s="18">
        <f t="shared" si="6"/>
        <v>0.0528</v>
      </c>
      <c r="I24" s="18">
        <v>0.2</v>
      </c>
      <c r="J24" s="18">
        <v>160.0</v>
      </c>
      <c r="K24" s="19">
        <f t="shared" si="7"/>
        <v>6880000</v>
      </c>
      <c r="L24" s="14" t="s">
        <v>153</v>
      </c>
      <c r="M24" s="14">
        <v>2022.0</v>
      </c>
      <c r="N24" s="21">
        <v>2800000.0</v>
      </c>
      <c r="O24" s="14" t="s">
        <v>50</v>
      </c>
      <c r="P24" s="19" t="b">
        <v>0</v>
      </c>
      <c r="Q24" s="14" t="s">
        <v>154</v>
      </c>
      <c r="R24" s="22" t="s">
        <v>155</v>
      </c>
      <c r="S24" s="19" t="str">
        <f t="shared" si="2"/>
        <v>N/A_World</v>
      </c>
    </row>
    <row r="25">
      <c r="A25" s="14" t="s">
        <v>156</v>
      </c>
      <c r="B25" s="14">
        <v>2026.0</v>
      </c>
      <c r="C25" s="14" t="s">
        <v>87</v>
      </c>
      <c r="D25" s="14" t="s">
        <v>157</v>
      </c>
      <c r="E25" s="14" t="s">
        <v>134</v>
      </c>
      <c r="F25" s="14" t="s">
        <v>129</v>
      </c>
      <c r="G25" s="14" t="s">
        <v>64</v>
      </c>
      <c r="H25" s="18">
        <f t="shared" si="6"/>
        <v>264</v>
      </c>
      <c r="I25" s="18">
        <v>1000.0</v>
      </c>
      <c r="J25" s="18">
        <v>800000.0</v>
      </c>
      <c r="K25" s="19">
        <f t="shared" si="7"/>
        <v>34400000000</v>
      </c>
      <c r="L25" s="14" t="s">
        <v>158</v>
      </c>
      <c r="M25" s="14">
        <v>2023.0</v>
      </c>
      <c r="N25" s="21">
        <v>2.44E9</v>
      </c>
      <c r="O25" s="14" t="s">
        <v>44</v>
      </c>
      <c r="P25" s="19" t="b">
        <v>0</v>
      </c>
      <c r="Q25" s="14" t="s">
        <v>159</v>
      </c>
      <c r="R25" s="22" t="s">
        <v>160</v>
      </c>
      <c r="S25" s="19" t="str">
        <f t="shared" si="2"/>
        <v>HEFA_World</v>
      </c>
    </row>
    <row r="26">
      <c r="A26" s="14" t="s">
        <v>161</v>
      </c>
      <c r="B26" s="14">
        <v>2024.0</v>
      </c>
      <c r="C26" s="17" t="s">
        <v>87</v>
      </c>
      <c r="D26" s="14" t="s">
        <v>162</v>
      </c>
      <c r="E26" s="14" t="s">
        <v>134</v>
      </c>
      <c r="F26" s="14" t="s">
        <v>129</v>
      </c>
      <c r="G26" s="14" t="s">
        <v>64</v>
      </c>
      <c r="H26" s="18">
        <f t="shared" si="6"/>
        <v>39.6</v>
      </c>
      <c r="I26" s="18">
        <v>150.0</v>
      </c>
      <c r="J26" s="18">
        <v>120000.0</v>
      </c>
      <c r="K26" s="19">
        <f t="shared" si="7"/>
        <v>5160000000</v>
      </c>
      <c r="L26" s="14" t="s">
        <v>163</v>
      </c>
      <c r="M26" s="14">
        <v>2023.0</v>
      </c>
      <c r="N26" s="14" t="s">
        <v>50</v>
      </c>
      <c r="O26" s="14" t="s">
        <v>44</v>
      </c>
      <c r="P26" s="19" t="b">
        <v>0</v>
      </c>
      <c r="R26" s="22" t="s">
        <v>164</v>
      </c>
      <c r="S26" s="19" t="str">
        <f t="shared" si="2"/>
        <v>HEFA_World</v>
      </c>
    </row>
    <row r="27">
      <c r="A27" s="14" t="s">
        <v>161</v>
      </c>
      <c r="B27" s="14">
        <v>2027.0</v>
      </c>
      <c r="C27" s="17" t="s">
        <v>87</v>
      </c>
      <c r="D27" s="14" t="s">
        <v>162</v>
      </c>
      <c r="E27" s="14" t="s">
        <v>134</v>
      </c>
      <c r="F27" s="14" t="s">
        <v>129</v>
      </c>
      <c r="G27" s="14" t="s">
        <v>64</v>
      </c>
      <c r="H27" s="18">
        <f t="shared" si="6"/>
        <v>224.4</v>
      </c>
      <c r="I27" s="18">
        <v>850.0</v>
      </c>
      <c r="J27" s="18">
        <v>680000.0</v>
      </c>
      <c r="K27" s="19">
        <f t="shared" si="7"/>
        <v>29240000000</v>
      </c>
      <c r="L27" s="14" t="s">
        <v>163</v>
      </c>
      <c r="M27" s="14">
        <v>2023.0</v>
      </c>
      <c r="N27" s="21">
        <v>7.5E8</v>
      </c>
      <c r="O27" s="14" t="s">
        <v>44</v>
      </c>
      <c r="P27" s="19" t="b">
        <v>0</v>
      </c>
      <c r="R27" s="22" t="s">
        <v>164</v>
      </c>
      <c r="S27" s="19" t="str">
        <f t="shared" si="2"/>
        <v>HEFA_World</v>
      </c>
    </row>
    <row r="28">
      <c r="A28" s="14" t="s">
        <v>165</v>
      </c>
      <c r="B28" s="14">
        <v>2023.0</v>
      </c>
      <c r="C28" s="17" t="s">
        <v>50</v>
      </c>
      <c r="D28" s="14" t="s">
        <v>166</v>
      </c>
      <c r="E28" s="14" t="s">
        <v>134</v>
      </c>
      <c r="F28" s="14" t="s">
        <v>129</v>
      </c>
      <c r="G28" s="14" t="s">
        <v>70</v>
      </c>
      <c r="H28" s="18">
        <f t="shared" si="6"/>
        <v>0</v>
      </c>
      <c r="I28" s="18">
        <v>0.0</v>
      </c>
      <c r="J28" s="18">
        <v>0.0</v>
      </c>
      <c r="K28" s="19">
        <f t="shared" si="7"/>
        <v>0</v>
      </c>
      <c r="L28" s="23">
        <v>45086.0</v>
      </c>
      <c r="M28" s="14">
        <v>2023.0</v>
      </c>
      <c r="N28" s="21">
        <v>1560000.0</v>
      </c>
      <c r="O28" s="14" t="s">
        <v>46</v>
      </c>
      <c r="P28" s="19" t="b">
        <v>0</v>
      </c>
      <c r="R28" s="22" t="s">
        <v>167</v>
      </c>
      <c r="S28" s="19" t="str">
        <f t="shared" si="2"/>
        <v>N/A_USA</v>
      </c>
    </row>
    <row r="29">
      <c r="A29" s="14" t="s">
        <v>168</v>
      </c>
      <c r="B29" s="14" t="s">
        <v>50</v>
      </c>
      <c r="C29" s="17" t="s">
        <v>169</v>
      </c>
      <c r="D29" s="14" t="s">
        <v>170</v>
      </c>
      <c r="E29" s="14" t="s">
        <v>134</v>
      </c>
      <c r="F29" s="14" t="s">
        <v>129</v>
      </c>
      <c r="G29" s="14" t="s">
        <v>64</v>
      </c>
      <c r="H29" s="18">
        <f t="shared" si="6"/>
        <v>0</v>
      </c>
      <c r="I29" s="18">
        <v>0.0</v>
      </c>
      <c r="J29" s="18">
        <v>0.0</v>
      </c>
      <c r="K29" s="19">
        <f t="shared" si="7"/>
        <v>0</v>
      </c>
      <c r="L29" s="14" t="s">
        <v>171</v>
      </c>
      <c r="M29" s="14">
        <v>2023.0</v>
      </c>
      <c r="N29" s="21" t="s">
        <v>50</v>
      </c>
      <c r="O29" s="14" t="s">
        <v>46</v>
      </c>
      <c r="P29" s="19" t="b">
        <v>0</v>
      </c>
      <c r="Q29" s="14" t="s">
        <v>172</v>
      </c>
      <c r="R29" s="22" t="s">
        <v>167</v>
      </c>
      <c r="S29" s="19" t="str">
        <f t="shared" si="2"/>
        <v>ATJ_World</v>
      </c>
    </row>
    <row r="30">
      <c r="A30" s="14" t="s">
        <v>173</v>
      </c>
      <c r="B30" s="14" t="s">
        <v>50</v>
      </c>
      <c r="C30" s="17" t="s">
        <v>87</v>
      </c>
      <c r="D30" s="14" t="s">
        <v>174</v>
      </c>
      <c r="E30" s="14" t="s">
        <v>134</v>
      </c>
      <c r="F30" s="14" t="s">
        <v>129</v>
      </c>
      <c r="G30" s="14" t="s">
        <v>64</v>
      </c>
      <c r="H30" s="18">
        <f t="shared" si="6"/>
        <v>183.8496</v>
      </c>
      <c r="I30" s="18">
        <v>696.4</v>
      </c>
      <c r="J30" s="18">
        <v>557100.0</v>
      </c>
      <c r="K30" s="19">
        <f t="shared" si="7"/>
        <v>23955300000</v>
      </c>
      <c r="L30" s="28">
        <v>44604.0</v>
      </c>
      <c r="M30" s="14">
        <v>2022.0</v>
      </c>
      <c r="N30" s="21">
        <v>6.0E8</v>
      </c>
      <c r="O30" s="14" t="s">
        <v>42</v>
      </c>
      <c r="P30" s="19" t="b">
        <v>0</v>
      </c>
      <c r="Q30" s="14"/>
      <c r="R30" s="22" t="s">
        <v>175</v>
      </c>
      <c r="S30" s="19" t="str">
        <f t="shared" si="2"/>
        <v>HEFA_World</v>
      </c>
    </row>
    <row r="31">
      <c r="A31" s="14" t="s">
        <v>118</v>
      </c>
      <c r="B31" s="14">
        <v>2023.0</v>
      </c>
      <c r="C31" s="17" t="s">
        <v>169</v>
      </c>
      <c r="D31" s="14" t="s">
        <v>176</v>
      </c>
      <c r="E31" s="14" t="s">
        <v>177</v>
      </c>
      <c r="F31" s="14" t="s">
        <v>63</v>
      </c>
      <c r="G31" s="14" t="s">
        <v>64</v>
      </c>
      <c r="H31" s="18">
        <v>10.0</v>
      </c>
      <c r="I31" s="18"/>
      <c r="J31" s="18">
        <f t="shared" ref="J31:J32" si="8">H31*3028</f>
        <v>30280</v>
      </c>
      <c r="K31" s="19">
        <f t="shared" si="7"/>
        <v>1302040000</v>
      </c>
      <c r="L31" s="14" t="s">
        <v>178</v>
      </c>
      <c r="M31" s="14">
        <v>2022.0</v>
      </c>
      <c r="N31" s="21" t="s">
        <v>50</v>
      </c>
      <c r="O31" s="14" t="s">
        <v>46</v>
      </c>
      <c r="P31" s="14" t="b">
        <v>1</v>
      </c>
      <c r="R31" s="22" t="s">
        <v>179</v>
      </c>
      <c r="S31" s="19" t="str">
        <f t="shared" si="2"/>
        <v>ATJ_World</v>
      </c>
    </row>
    <row r="32">
      <c r="A32" s="14" t="s">
        <v>180</v>
      </c>
      <c r="B32" s="14">
        <v>2017.0</v>
      </c>
      <c r="C32" s="17" t="s">
        <v>87</v>
      </c>
      <c r="D32" s="14" t="s">
        <v>181</v>
      </c>
      <c r="E32" s="14" t="s">
        <v>177</v>
      </c>
      <c r="F32" s="14" t="s">
        <v>63</v>
      </c>
      <c r="G32" s="14" t="s">
        <v>64</v>
      </c>
      <c r="H32" s="18">
        <v>120.0</v>
      </c>
      <c r="I32" s="18"/>
      <c r="J32" s="18">
        <f t="shared" si="8"/>
        <v>363360</v>
      </c>
      <c r="K32" s="19">
        <f t="shared" si="7"/>
        <v>15624480000</v>
      </c>
      <c r="L32" s="14" t="s">
        <v>182</v>
      </c>
      <c r="M32" s="14">
        <v>2015.0</v>
      </c>
      <c r="N32" s="21">
        <v>4.0E8</v>
      </c>
      <c r="O32" s="14" t="s">
        <v>42</v>
      </c>
      <c r="P32" s="14" t="b">
        <v>1</v>
      </c>
      <c r="Q32" s="14" t="s">
        <v>183</v>
      </c>
      <c r="R32" s="22" t="s">
        <v>184</v>
      </c>
      <c r="S32" s="19" t="str">
        <f t="shared" si="2"/>
        <v>HEFA_World</v>
      </c>
    </row>
    <row r="33">
      <c r="A33" s="14" t="s">
        <v>185</v>
      </c>
      <c r="B33" s="14">
        <v>2026.0</v>
      </c>
      <c r="C33" s="17" t="s">
        <v>60</v>
      </c>
      <c r="D33" s="14" t="s">
        <v>186</v>
      </c>
      <c r="E33" s="14" t="s">
        <v>177</v>
      </c>
      <c r="F33" s="14" t="s">
        <v>63</v>
      </c>
      <c r="G33" s="14" t="s">
        <v>64</v>
      </c>
      <c r="H33" s="18">
        <v>31.0</v>
      </c>
      <c r="I33" s="29"/>
      <c r="J33" s="29">
        <f>H33*2028</f>
        <v>62868</v>
      </c>
      <c r="K33" s="19">
        <f t="shared" si="7"/>
        <v>2703324000</v>
      </c>
      <c r="L33" s="27">
        <v>42619.0</v>
      </c>
      <c r="M33" s="14">
        <v>2016.0</v>
      </c>
      <c r="N33" s="21">
        <v>8.0E8</v>
      </c>
      <c r="O33" s="14" t="s">
        <v>42</v>
      </c>
      <c r="P33" s="14" t="b">
        <v>1</v>
      </c>
      <c r="R33" s="22" t="s">
        <v>187</v>
      </c>
      <c r="S33" s="19" t="str">
        <f t="shared" si="2"/>
        <v>FT_World</v>
      </c>
    </row>
    <row r="34">
      <c r="A34" s="14" t="s">
        <v>188</v>
      </c>
      <c r="B34" s="14">
        <v>2015.0</v>
      </c>
      <c r="C34" s="17" t="s">
        <v>60</v>
      </c>
      <c r="D34" s="14" t="s">
        <v>189</v>
      </c>
      <c r="E34" s="14" t="s">
        <v>177</v>
      </c>
      <c r="F34" s="14" t="s">
        <v>63</v>
      </c>
      <c r="G34" s="14" t="s">
        <v>64</v>
      </c>
      <c r="H34" s="18">
        <v>10.0</v>
      </c>
      <c r="I34" s="18"/>
      <c r="J34" s="18">
        <f t="shared" ref="J34:J38" si="9">H34*3028</f>
        <v>30280</v>
      </c>
      <c r="K34" s="19">
        <f t="shared" si="7"/>
        <v>1302040000</v>
      </c>
      <c r="L34" s="27" t="s">
        <v>190</v>
      </c>
      <c r="M34" s="14">
        <v>2012.0</v>
      </c>
      <c r="N34" s="21">
        <v>1.2E8</v>
      </c>
      <c r="O34" s="14" t="s">
        <v>42</v>
      </c>
      <c r="P34" s="19" t="b">
        <v>0</v>
      </c>
      <c r="R34" s="22" t="s">
        <v>191</v>
      </c>
      <c r="S34" s="19" t="str">
        <f t="shared" si="2"/>
        <v>FT_World</v>
      </c>
    </row>
    <row r="35">
      <c r="A35" s="14" t="s">
        <v>192</v>
      </c>
      <c r="B35" s="14">
        <v>2025.0</v>
      </c>
      <c r="C35" s="17" t="s">
        <v>50</v>
      </c>
      <c r="D35" s="14" t="s">
        <v>193</v>
      </c>
      <c r="E35" s="14" t="s">
        <v>177</v>
      </c>
      <c r="F35" s="14" t="s">
        <v>63</v>
      </c>
      <c r="G35" s="14" t="s">
        <v>70</v>
      </c>
      <c r="H35" s="18">
        <v>500.0</v>
      </c>
      <c r="I35" s="29"/>
      <c r="J35" s="29">
        <f t="shared" si="9"/>
        <v>1514000</v>
      </c>
      <c r="K35" s="19">
        <f t="shared" si="7"/>
        <v>65102000000</v>
      </c>
      <c r="L35" s="14" t="s">
        <v>194</v>
      </c>
      <c r="M35" s="14">
        <v>2021.0</v>
      </c>
      <c r="N35" s="21" t="s">
        <v>50</v>
      </c>
      <c r="O35" s="14" t="s">
        <v>42</v>
      </c>
      <c r="P35" s="14" t="b">
        <v>1</v>
      </c>
      <c r="Q35" s="14" t="s">
        <v>195</v>
      </c>
      <c r="R35" s="22" t="s">
        <v>196</v>
      </c>
      <c r="S35" s="19" t="str">
        <f t="shared" si="2"/>
        <v>N/A_USA</v>
      </c>
    </row>
    <row r="36">
      <c r="A36" s="14" t="s">
        <v>197</v>
      </c>
      <c r="B36" s="14">
        <v>2022.0</v>
      </c>
      <c r="C36" s="17" t="s">
        <v>169</v>
      </c>
      <c r="D36" s="14" t="s">
        <v>198</v>
      </c>
      <c r="E36" s="14" t="s">
        <v>177</v>
      </c>
      <c r="F36" s="14" t="s">
        <v>63</v>
      </c>
      <c r="G36" s="14" t="s">
        <v>64</v>
      </c>
      <c r="H36" s="18">
        <v>120.0</v>
      </c>
      <c r="I36" s="29"/>
      <c r="J36" s="29">
        <f t="shared" si="9"/>
        <v>363360</v>
      </c>
      <c r="K36" s="19">
        <f t="shared" si="7"/>
        <v>15624480000</v>
      </c>
      <c r="L36" s="27">
        <v>44836.0</v>
      </c>
      <c r="M36" s="14">
        <v>2022.0</v>
      </c>
      <c r="N36" s="21" t="s">
        <v>50</v>
      </c>
      <c r="O36" s="14" t="s">
        <v>42</v>
      </c>
      <c r="P36" s="14" t="b">
        <v>1</v>
      </c>
      <c r="Q36" s="14" t="s">
        <v>199</v>
      </c>
      <c r="R36" s="22" t="s">
        <v>200</v>
      </c>
      <c r="S36" s="19" t="str">
        <f t="shared" si="2"/>
        <v>ATJ_World</v>
      </c>
    </row>
    <row r="37">
      <c r="A37" s="14" t="s">
        <v>201</v>
      </c>
      <c r="B37" s="14">
        <v>2021.0</v>
      </c>
      <c r="C37" s="17" t="s">
        <v>87</v>
      </c>
      <c r="D37" s="14" t="s">
        <v>202</v>
      </c>
      <c r="E37" s="14" t="s">
        <v>177</v>
      </c>
      <c r="F37" s="14" t="s">
        <v>63</v>
      </c>
      <c r="G37" s="14" t="s">
        <v>64</v>
      </c>
      <c r="H37" s="18">
        <v>1200.0</v>
      </c>
      <c r="I37" s="29"/>
      <c r="J37" s="29">
        <f t="shared" si="9"/>
        <v>3633600</v>
      </c>
      <c r="K37" s="19">
        <f t="shared" si="7"/>
        <v>156244800000</v>
      </c>
      <c r="L37" s="23">
        <v>43872.0</v>
      </c>
      <c r="M37" s="14">
        <v>2020.0</v>
      </c>
      <c r="N37" s="21">
        <v>1.1E9</v>
      </c>
      <c r="O37" s="14" t="s">
        <v>46</v>
      </c>
      <c r="P37" s="19" t="b">
        <v>0</v>
      </c>
      <c r="Q37" s="14" t="s">
        <v>203</v>
      </c>
      <c r="R37" s="22" t="s">
        <v>204</v>
      </c>
      <c r="S37" s="19" t="str">
        <f t="shared" si="2"/>
        <v>HEFA_World</v>
      </c>
    </row>
    <row r="38">
      <c r="A38" s="14" t="s">
        <v>205</v>
      </c>
      <c r="B38" s="14">
        <v>2026.0</v>
      </c>
      <c r="C38" s="17" t="s">
        <v>60</v>
      </c>
      <c r="D38" s="14" t="s">
        <v>206</v>
      </c>
      <c r="E38" s="14" t="s">
        <v>177</v>
      </c>
      <c r="F38" s="14" t="s">
        <v>63</v>
      </c>
      <c r="G38" s="14" t="s">
        <v>64</v>
      </c>
      <c r="H38" s="18">
        <v>120.0</v>
      </c>
      <c r="I38" s="29"/>
      <c r="J38" s="29">
        <f t="shared" si="9"/>
        <v>363360</v>
      </c>
      <c r="K38" s="19">
        <f t="shared" si="7"/>
        <v>15624480000</v>
      </c>
      <c r="L38" s="14" t="s">
        <v>207</v>
      </c>
      <c r="M38" s="14">
        <v>2023.0</v>
      </c>
      <c r="N38" s="21">
        <v>3.1E9</v>
      </c>
      <c r="O38" s="14" t="s">
        <v>42</v>
      </c>
      <c r="P38" s="14" t="b">
        <v>1</v>
      </c>
      <c r="R38" s="22" t="s">
        <v>208</v>
      </c>
      <c r="S38" s="19" t="str">
        <f t="shared" si="2"/>
        <v>FT_World</v>
      </c>
    </row>
    <row r="39">
      <c r="A39" s="14" t="s">
        <v>209</v>
      </c>
      <c r="B39" s="14">
        <v>2028.0</v>
      </c>
      <c r="C39" s="17" t="s">
        <v>169</v>
      </c>
      <c r="D39" s="14" t="s">
        <v>210</v>
      </c>
      <c r="E39" s="14" t="s">
        <v>177</v>
      </c>
      <c r="F39" s="14" t="s">
        <v>63</v>
      </c>
      <c r="G39" s="14" t="s">
        <v>64</v>
      </c>
      <c r="H39" s="18" t="s">
        <v>50</v>
      </c>
      <c r="I39" s="18"/>
      <c r="J39" s="18" t="s">
        <v>50</v>
      </c>
      <c r="K39" s="18" t="s">
        <v>50</v>
      </c>
      <c r="L39" s="14" t="s">
        <v>211</v>
      </c>
      <c r="M39" s="14">
        <v>2023.0</v>
      </c>
      <c r="N39" s="21">
        <v>1.4E9</v>
      </c>
      <c r="O39" s="14" t="s">
        <v>42</v>
      </c>
      <c r="P39" s="19" t="b">
        <v>0</v>
      </c>
      <c r="Q39" s="14" t="s">
        <v>212</v>
      </c>
      <c r="R39" s="26" t="s">
        <v>213</v>
      </c>
      <c r="S39" s="19" t="str">
        <f t="shared" si="2"/>
        <v>ATJ_World</v>
      </c>
    </row>
    <row r="40">
      <c r="A40" s="14" t="s">
        <v>214</v>
      </c>
      <c r="B40" s="14">
        <v>2024.0</v>
      </c>
      <c r="C40" s="17" t="s">
        <v>50</v>
      </c>
      <c r="D40" s="14" t="s">
        <v>215</v>
      </c>
      <c r="E40" s="14" t="s">
        <v>177</v>
      </c>
      <c r="F40" s="14" t="s">
        <v>63</v>
      </c>
      <c r="G40" s="14" t="s">
        <v>70</v>
      </c>
      <c r="H40" s="18">
        <v>1000.0</v>
      </c>
      <c r="I40" s="18"/>
      <c r="J40" s="18">
        <f>H40*3028</f>
        <v>3028000</v>
      </c>
      <c r="K40" s="19">
        <f t="shared" ref="K40:K47" si="10">(J40*1000)*43</f>
        <v>130204000000</v>
      </c>
      <c r="L40" s="27">
        <v>44872.0</v>
      </c>
      <c r="M40" s="14">
        <v>2022.0</v>
      </c>
      <c r="N40" s="21">
        <v>9.2E9</v>
      </c>
      <c r="O40" s="14" t="s">
        <v>42</v>
      </c>
      <c r="P40" s="19" t="b">
        <v>0</v>
      </c>
      <c r="Q40" s="14" t="s">
        <v>216</v>
      </c>
      <c r="R40" s="22" t="s">
        <v>217</v>
      </c>
      <c r="S40" s="19" t="str">
        <f t="shared" si="2"/>
        <v>N/A_USA</v>
      </c>
    </row>
    <row r="41">
      <c r="A41" s="14" t="s">
        <v>218</v>
      </c>
      <c r="B41" s="14">
        <v>2025.0</v>
      </c>
      <c r="C41" s="17" t="s">
        <v>60</v>
      </c>
      <c r="D41" s="14" t="s">
        <v>219</v>
      </c>
      <c r="E41" s="14" t="s">
        <v>177</v>
      </c>
      <c r="F41" s="14" t="s">
        <v>63</v>
      </c>
      <c r="G41" s="14" t="s">
        <v>64</v>
      </c>
      <c r="H41" s="18" t="s">
        <v>50</v>
      </c>
      <c r="I41" s="29"/>
      <c r="J41" s="29">
        <f>132.5*800</f>
        <v>106000</v>
      </c>
      <c r="K41" s="19">
        <f t="shared" si="10"/>
        <v>4558000000</v>
      </c>
      <c r="L41" s="27">
        <v>43471.0</v>
      </c>
      <c r="M41" s="14">
        <v>2019.0</v>
      </c>
      <c r="N41" s="21" t="s">
        <v>50</v>
      </c>
      <c r="O41" s="14" t="s">
        <v>42</v>
      </c>
      <c r="P41" s="19" t="b">
        <v>0</v>
      </c>
      <c r="Q41" s="14" t="s">
        <v>220</v>
      </c>
      <c r="R41" s="14"/>
      <c r="S41" s="19" t="str">
        <f t="shared" si="2"/>
        <v>FT_World</v>
      </c>
    </row>
    <row r="42">
      <c r="A42" s="14" t="s">
        <v>221</v>
      </c>
      <c r="B42" s="14">
        <v>2013.0</v>
      </c>
      <c r="C42" s="17" t="s">
        <v>169</v>
      </c>
      <c r="D42" s="14" t="s">
        <v>222</v>
      </c>
      <c r="E42" s="14" t="s">
        <v>177</v>
      </c>
      <c r="F42" s="14" t="s">
        <v>63</v>
      </c>
      <c r="G42" s="14" t="s">
        <v>64</v>
      </c>
      <c r="H42" s="18">
        <v>0.1</v>
      </c>
      <c r="I42" s="18"/>
      <c r="J42" s="18">
        <f t="shared" ref="J42:J47" si="11">H42*3028</f>
        <v>302.8</v>
      </c>
      <c r="K42" s="19">
        <f t="shared" si="10"/>
        <v>13020400</v>
      </c>
      <c r="L42" s="14" t="s">
        <v>50</v>
      </c>
      <c r="M42" s="14" t="s">
        <v>50</v>
      </c>
      <c r="N42" s="21" t="s">
        <v>50</v>
      </c>
      <c r="O42" s="14" t="s">
        <v>46</v>
      </c>
      <c r="P42" s="19" t="b">
        <v>0</v>
      </c>
      <c r="Q42" s="14" t="s">
        <v>223</v>
      </c>
      <c r="R42" s="22" t="s">
        <v>224</v>
      </c>
      <c r="S42" s="19" t="str">
        <f t="shared" si="2"/>
        <v>ATJ_World</v>
      </c>
    </row>
    <row r="43">
      <c r="A43" s="14" t="s">
        <v>221</v>
      </c>
      <c r="B43" s="14">
        <v>2025.0</v>
      </c>
      <c r="C43" s="17" t="s">
        <v>50</v>
      </c>
      <c r="D43" s="14" t="s">
        <v>225</v>
      </c>
      <c r="E43" s="14" t="s">
        <v>177</v>
      </c>
      <c r="F43" s="14" t="s">
        <v>63</v>
      </c>
      <c r="G43" s="14" t="s">
        <v>70</v>
      </c>
      <c r="H43" s="18">
        <v>55.0</v>
      </c>
      <c r="I43" s="29"/>
      <c r="J43" s="29">
        <f t="shared" si="11"/>
        <v>166540</v>
      </c>
      <c r="K43" s="19">
        <f t="shared" si="10"/>
        <v>7161220000</v>
      </c>
      <c r="L43" s="27">
        <v>44628.0</v>
      </c>
      <c r="M43" s="14">
        <v>2022.0</v>
      </c>
      <c r="N43" s="21" t="s">
        <v>50</v>
      </c>
      <c r="O43" s="14" t="s">
        <v>42</v>
      </c>
      <c r="P43" s="14" t="b">
        <v>1</v>
      </c>
      <c r="R43" s="22" t="s">
        <v>226</v>
      </c>
      <c r="S43" s="19" t="str">
        <f t="shared" si="2"/>
        <v>N/A_USA</v>
      </c>
    </row>
    <row r="44">
      <c r="A44" s="14" t="s">
        <v>221</v>
      </c>
      <c r="B44" s="14" t="s">
        <v>50</v>
      </c>
      <c r="C44" s="17" t="s">
        <v>50</v>
      </c>
      <c r="D44" s="14" t="s">
        <v>227</v>
      </c>
      <c r="E44" s="14" t="s">
        <v>177</v>
      </c>
      <c r="F44" s="14" t="s">
        <v>63</v>
      </c>
      <c r="G44" s="14" t="s">
        <v>70</v>
      </c>
      <c r="H44" s="18">
        <v>1.5</v>
      </c>
      <c r="I44" s="29"/>
      <c r="J44" s="29">
        <f t="shared" si="11"/>
        <v>4542</v>
      </c>
      <c r="K44" s="19">
        <f t="shared" si="10"/>
        <v>195306000</v>
      </c>
      <c r="L44" s="27"/>
      <c r="M44" s="14" t="s">
        <v>50</v>
      </c>
      <c r="N44" s="14" t="s">
        <v>50</v>
      </c>
      <c r="O44" s="14" t="s">
        <v>42</v>
      </c>
      <c r="P44" s="14" t="b">
        <v>0</v>
      </c>
      <c r="R44" s="22" t="s">
        <v>224</v>
      </c>
      <c r="S44" s="19" t="str">
        <f t="shared" si="2"/>
        <v>N/A_USA</v>
      </c>
    </row>
    <row r="45">
      <c r="A45" s="14" t="s">
        <v>228</v>
      </c>
      <c r="B45" s="14">
        <v>2023.0</v>
      </c>
      <c r="C45" s="17" t="s">
        <v>87</v>
      </c>
      <c r="D45" s="14" t="s">
        <v>229</v>
      </c>
      <c r="E45" s="14" t="s">
        <v>177</v>
      </c>
      <c r="F45" s="14" t="s">
        <v>63</v>
      </c>
      <c r="G45" s="14" t="s">
        <v>64</v>
      </c>
      <c r="H45" s="18">
        <v>50.0</v>
      </c>
      <c r="I45" s="18"/>
      <c r="J45" s="29">
        <f t="shared" si="11"/>
        <v>151400</v>
      </c>
      <c r="K45" s="19">
        <f t="shared" si="10"/>
        <v>6510200000</v>
      </c>
      <c r="L45" s="14" t="s">
        <v>50</v>
      </c>
      <c r="M45" s="14" t="s">
        <v>50</v>
      </c>
      <c r="N45" s="21" t="s">
        <v>50</v>
      </c>
      <c r="O45" s="14" t="s">
        <v>42</v>
      </c>
      <c r="P45" s="14" t="b">
        <v>1</v>
      </c>
      <c r="Q45" s="14" t="s">
        <v>230</v>
      </c>
      <c r="R45" s="22" t="s">
        <v>231</v>
      </c>
      <c r="S45" s="19" t="str">
        <f t="shared" si="2"/>
        <v>HEFA_World</v>
      </c>
    </row>
    <row r="46">
      <c r="A46" s="14" t="s">
        <v>185</v>
      </c>
      <c r="B46" s="14" t="s">
        <v>50</v>
      </c>
      <c r="C46" s="17" t="s">
        <v>60</v>
      </c>
      <c r="D46" s="14" t="s">
        <v>229</v>
      </c>
      <c r="E46" s="14" t="s">
        <v>177</v>
      </c>
      <c r="F46" s="14" t="s">
        <v>63</v>
      </c>
      <c r="G46" s="14" t="s">
        <v>64</v>
      </c>
      <c r="H46" s="18">
        <v>11.0</v>
      </c>
      <c r="I46" s="29"/>
      <c r="J46" s="29">
        <f t="shared" si="11"/>
        <v>33308</v>
      </c>
      <c r="K46" s="19">
        <f t="shared" si="10"/>
        <v>1432244000</v>
      </c>
      <c r="L46" s="27">
        <v>44354.0</v>
      </c>
      <c r="M46" s="14">
        <v>2021.0</v>
      </c>
      <c r="N46" s="21" t="s">
        <v>50</v>
      </c>
      <c r="O46" s="14" t="s">
        <v>46</v>
      </c>
      <c r="P46" s="19" t="b">
        <v>0</v>
      </c>
      <c r="R46" s="22" t="s">
        <v>232</v>
      </c>
      <c r="S46" s="19" t="str">
        <f t="shared" si="2"/>
        <v>FT_World</v>
      </c>
    </row>
    <row r="47">
      <c r="A47" s="14" t="s">
        <v>233</v>
      </c>
      <c r="B47" s="14">
        <v>2024.0</v>
      </c>
      <c r="C47" s="17" t="s">
        <v>81</v>
      </c>
      <c r="D47" s="14" t="s">
        <v>234</v>
      </c>
      <c r="E47" s="14" t="s">
        <v>177</v>
      </c>
      <c r="F47" s="14" t="s">
        <v>63</v>
      </c>
      <c r="G47" s="14" t="s">
        <v>64</v>
      </c>
      <c r="H47" s="18">
        <v>82.0</v>
      </c>
      <c r="I47" s="29"/>
      <c r="J47" s="29">
        <f t="shared" si="11"/>
        <v>248296</v>
      </c>
      <c r="K47" s="19">
        <f t="shared" si="10"/>
        <v>10676728000</v>
      </c>
      <c r="L47" s="21" t="s">
        <v>235</v>
      </c>
      <c r="M47" s="14">
        <v>2021.0</v>
      </c>
      <c r="N47" s="21" t="s">
        <v>50</v>
      </c>
      <c r="O47" s="14" t="s">
        <v>42</v>
      </c>
      <c r="P47" s="14" t="b">
        <v>1</v>
      </c>
      <c r="Q47" s="14" t="s">
        <v>236</v>
      </c>
      <c r="S47" s="19" t="str">
        <f t="shared" si="2"/>
        <v>HEFA - UCO_World</v>
      </c>
    </row>
    <row r="48">
      <c r="A48" s="14" t="s">
        <v>237</v>
      </c>
      <c r="B48" s="14" t="s">
        <v>50</v>
      </c>
      <c r="C48" s="17" t="s">
        <v>169</v>
      </c>
      <c r="D48" s="14" t="s">
        <v>238</v>
      </c>
      <c r="E48" s="14" t="s">
        <v>177</v>
      </c>
      <c r="F48" s="14" t="s">
        <v>63</v>
      </c>
      <c r="G48" s="14" t="s">
        <v>64</v>
      </c>
      <c r="H48" s="18" t="s">
        <v>50</v>
      </c>
      <c r="I48" s="18"/>
      <c r="J48" s="18" t="s">
        <v>50</v>
      </c>
      <c r="K48" s="18" t="s">
        <v>50</v>
      </c>
      <c r="L48" s="21" t="s">
        <v>50</v>
      </c>
      <c r="M48" s="14" t="s">
        <v>50</v>
      </c>
      <c r="N48" s="21" t="s">
        <v>50</v>
      </c>
      <c r="O48" s="14" t="s">
        <v>42</v>
      </c>
      <c r="P48" s="19" t="b">
        <v>0</v>
      </c>
      <c r="Q48" s="14" t="s">
        <v>239</v>
      </c>
      <c r="S48" s="19" t="str">
        <f t="shared" si="2"/>
        <v>ATJ_World</v>
      </c>
    </row>
    <row r="49">
      <c r="A49" s="14" t="s">
        <v>240</v>
      </c>
      <c r="B49" s="14" t="s">
        <v>50</v>
      </c>
      <c r="C49" s="17" t="s">
        <v>50</v>
      </c>
      <c r="D49" s="14" t="s">
        <v>241</v>
      </c>
      <c r="E49" s="14" t="s">
        <v>242</v>
      </c>
      <c r="F49" s="14" t="s">
        <v>243</v>
      </c>
      <c r="G49" s="14" t="s">
        <v>64</v>
      </c>
      <c r="H49" s="18" t="s">
        <v>50</v>
      </c>
      <c r="I49" s="18" t="s">
        <v>50</v>
      </c>
      <c r="J49" s="18" t="s">
        <v>50</v>
      </c>
      <c r="K49" s="18" t="s">
        <v>50</v>
      </c>
      <c r="L49" s="27">
        <v>41863.0</v>
      </c>
      <c r="M49" s="14">
        <v>2014.0</v>
      </c>
      <c r="N49" s="14" t="s">
        <v>50</v>
      </c>
      <c r="O49" s="14" t="s">
        <v>50</v>
      </c>
      <c r="P49" s="19" t="b">
        <v>0</v>
      </c>
      <c r="Q49" s="14" t="s">
        <v>84</v>
      </c>
      <c r="S49" s="19" t="str">
        <f t="shared" si="2"/>
        <v>N/A_World</v>
      </c>
    </row>
    <row r="50">
      <c r="A50" s="14" t="s">
        <v>244</v>
      </c>
      <c r="B50" s="14">
        <v>2025.0</v>
      </c>
      <c r="C50" s="17" t="s">
        <v>87</v>
      </c>
      <c r="D50" s="14" t="s">
        <v>245</v>
      </c>
      <c r="E50" s="14" t="s">
        <v>246</v>
      </c>
      <c r="F50" s="14" t="s">
        <v>243</v>
      </c>
      <c r="G50" s="14" t="s">
        <v>64</v>
      </c>
      <c r="H50" s="18" t="s">
        <v>50</v>
      </c>
      <c r="I50" s="18">
        <v>350.0</v>
      </c>
      <c r="J50" s="29">
        <v>280000.0</v>
      </c>
      <c r="K50" s="19">
        <f t="shared" ref="K50:K58" si="12">(J50*1000)*43</f>
        <v>12040000000</v>
      </c>
      <c r="L50" s="27">
        <v>44664.0</v>
      </c>
      <c r="M50" s="14">
        <v>2022.0</v>
      </c>
      <c r="N50" s="21">
        <v>5.0E8</v>
      </c>
      <c r="O50" s="14" t="s">
        <v>44</v>
      </c>
      <c r="P50" s="14" t="b">
        <v>1</v>
      </c>
      <c r="Q50" s="14" t="s">
        <v>247</v>
      </c>
      <c r="R50" s="22" t="s">
        <v>248</v>
      </c>
      <c r="S50" s="19" t="str">
        <f t="shared" si="2"/>
        <v>HEFA_World</v>
      </c>
    </row>
    <row r="51">
      <c r="A51" s="14" t="s">
        <v>249</v>
      </c>
      <c r="B51" s="14" t="s">
        <v>50</v>
      </c>
      <c r="C51" s="17" t="s">
        <v>50</v>
      </c>
      <c r="D51" s="14" t="s">
        <v>250</v>
      </c>
      <c r="E51" s="14" t="s">
        <v>246</v>
      </c>
      <c r="F51" s="14" t="s">
        <v>243</v>
      </c>
      <c r="G51" s="14" t="s">
        <v>64</v>
      </c>
      <c r="H51" s="18" t="s">
        <v>50</v>
      </c>
      <c r="I51" s="18">
        <v>500.0</v>
      </c>
      <c r="J51" s="29">
        <v>400000.0</v>
      </c>
      <c r="K51" s="19">
        <f t="shared" si="12"/>
        <v>17200000000</v>
      </c>
      <c r="L51" s="27">
        <v>45008.0</v>
      </c>
      <c r="M51" s="14">
        <v>2023.0</v>
      </c>
      <c r="N51" s="21" t="s">
        <v>50</v>
      </c>
      <c r="O51" s="14" t="s">
        <v>42</v>
      </c>
      <c r="P51" s="19" t="b">
        <v>0</v>
      </c>
      <c r="Q51" s="14" t="s">
        <v>251</v>
      </c>
      <c r="R51" s="22" t="s">
        <v>252</v>
      </c>
      <c r="S51" s="19" t="str">
        <f t="shared" si="2"/>
        <v>N/A_World</v>
      </c>
    </row>
    <row r="52">
      <c r="A52" s="14" t="s">
        <v>253</v>
      </c>
      <c r="B52" s="14">
        <v>2026.0</v>
      </c>
      <c r="C52" s="17" t="s">
        <v>50</v>
      </c>
      <c r="D52" s="14" t="s">
        <v>254</v>
      </c>
      <c r="E52" s="14" t="s">
        <v>246</v>
      </c>
      <c r="F52" s="14" t="s">
        <v>243</v>
      </c>
      <c r="G52" s="14" t="s">
        <v>64</v>
      </c>
      <c r="H52" s="18" t="s">
        <v>255</v>
      </c>
      <c r="I52" s="18">
        <v>580.3</v>
      </c>
      <c r="J52" s="29">
        <v>464239.99999999994</v>
      </c>
      <c r="K52" s="19">
        <f t="shared" si="12"/>
        <v>19962320000</v>
      </c>
      <c r="L52" s="27">
        <v>44977.0</v>
      </c>
      <c r="M52" s="14">
        <v>2023.0</v>
      </c>
      <c r="N52" s="14" t="s">
        <v>50</v>
      </c>
      <c r="O52" s="14" t="s">
        <v>42</v>
      </c>
      <c r="P52" s="19" t="b">
        <v>0</v>
      </c>
      <c r="Q52" s="14" t="s">
        <v>256</v>
      </c>
      <c r="R52" s="22" t="s">
        <v>257</v>
      </c>
      <c r="S52" s="19" t="str">
        <f t="shared" si="2"/>
        <v>N/A_World</v>
      </c>
    </row>
    <row r="53">
      <c r="A53" s="14" t="s">
        <v>258</v>
      </c>
      <c r="B53" s="14">
        <v>2017.0</v>
      </c>
      <c r="C53" s="17" t="s">
        <v>87</v>
      </c>
      <c r="D53" s="14" t="s">
        <v>259</v>
      </c>
      <c r="E53" s="14" t="s">
        <v>260</v>
      </c>
      <c r="F53" s="14" t="s">
        <v>261</v>
      </c>
      <c r="G53" s="14" t="s">
        <v>64</v>
      </c>
      <c r="H53" s="18" t="s">
        <v>50</v>
      </c>
      <c r="I53" s="18">
        <v>348.0</v>
      </c>
      <c r="J53" s="29">
        <v>278400.0</v>
      </c>
      <c r="K53" s="19">
        <f t="shared" si="12"/>
        <v>11971200000</v>
      </c>
      <c r="L53" s="27">
        <v>44836.0</v>
      </c>
      <c r="M53" s="14">
        <v>2022.0</v>
      </c>
      <c r="N53" s="21" t="s">
        <v>50</v>
      </c>
      <c r="O53" s="14" t="s">
        <v>46</v>
      </c>
      <c r="P53" s="14" t="b">
        <v>0</v>
      </c>
      <c r="Q53" s="14" t="s">
        <v>262</v>
      </c>
      <c r="R53" s="22" t="s">
        <v>263</v>
      </c>
      <c r="S53" s="19" t="str">
        <f t="shared" si="2"/>
        <v>HEFA_World</v>
      </c>
    </row>
    <row r="54">
      <c r="A54" s="14" t="s">
        <v>258</v>
      </c>
      <c r="B54" s="14">
        <v>2027.0</v>
      </c>
      <c r="C54" s="17" t="s">
        <v>87</v>
      </c>
      <c r="D54" s="14" t="s">
        <v>264</v>
      </c>
      <c r="E54" s="14" t="s">
        <v>260</v>
      </c>
      <c r="F54" s="14" t="s">
        <v>261</v>
      </c>
      <c r="G54" s="14" t="s">
        <v>64</v>
      </c>
      <c r="H54" s="18" t="s">
        <v>50</v>
      </c>
      <c r="I54" s="18">
        <v>1162.1</v>
      </c>
      <c r="J54" s="29">
        <v>929679.9999999999</v>
      </c>
      <c r="K54" s="19">
        <f t="shared" si="12"/>
        <v>39976240000</v>
      </c>
      <c r="L54" s="27">
        <v>44103.0</v>
      </c>
      <c r="M54" s="14">
        <v>2020.0</v>
      </c>
      <c r="N54" s="21" t="s">
        <v>50</v>
      </c>
      <c r="O54" s="14" t="s">
        <v>42</v>
      </c>
      <c r="P54" s="19" t="b">
        <v>0</v>
      </c>
      <c r="Q54" s="14" t="s">
        <v>256</v>
      </c>
      <c r="R54" s="26" t="s">
        <v>265</v>
      </c>
      <c r="S54" s="19" t="str">
        <f t="shared" si="2"/>
        <v>HEFA_World</v>
      </c>
    </row>
    <row r="55">
      <c r="A55" s="14" t="s">
        <v>258</v>
      </c>
      <c r="B55" s="14">
        <v>2022.0</v>
      </c>
      <c r="C55" s="17" t="s">
        <v>87</v>
      </c>
      <c r="D55" s="14" t="s">
        <v>266</v>
      </c>
      <c r="E55" s="14" t="s">
        <v>260</v>
      </c>
      <c r="F55" s="14" t="s">
        <v>261</v>
      </c>
      <c r="G55" s="14" t="s">
        <v>64</v>
      </c>
      <c r="H55" s="18" t="s">
        <v>50</v>
      </c>
      <c r="I55" s="18">
        <v>58.0</v>
      </c>
      <c r="J55" s="29">
        <v>46400.0</v>
      </c>
      <c r="K55" s="19">
        <f t="shared" si="12"/>
        <v>1995200000</v>
      </c>
      <c r="L55" s="27">
        <v>44836.0</v>
      </c>
      <c r="M55" s="14">
        <v>2022.0</v>
      </c>
      <c r="N55" s="21" t="s">
        <v>50</v>
      </c>
      <c r="O55" s="14" t="s">
        <v>46</v>
      </c>
      <c r="P55" s="19" t="b">
        <v>0</v>
      </c>
      <c r="Q55" s="14" t="s">
        <v>267</v>
      </c>
      <c r="R55" s="22" t="s">
        <v>268</v>
      </c>
      <c r="S55" s="19" t="str">
        <f t="shared" si="2"/>
        <v>HEFA_World</v>
      </c>
    </row>
    <row r="56">
      <c r="A56" s="14" t="s">
        <v>269</v>
      </c>
      <c r="B56" s="14">
        <v>2025.0</v>
      </c>
      <c r="C56" s="17" t="s">
        <v>87</v>
      </c>
      <c r="D56" s="14" t="s">
        <v>270</v>
      </c>
      <c r="E56" s="14" t="s">
        <v>271</v>
      </c>
      <c r="F56" s="14" t="s">
        <v>261</v>
      </c>
      <c r="G56" s="14" t="s">
        <v>64</v>
      </c>
      <c r="H56" s="18" t="s">
        <v>50</v>
      </c>
      <c r="I56" s="18">
        <v>283.9</v>
      </c>
      <c r="J56" s="29">
        <v>227119.99999999997</v>
      </c>
      <c r="K56" s="19">
        <f t="shared" si="12"/>
        <v>9766160000</v>
      </c>
      <c r="L56" s="27">
        <v>44882.0</v>
      </c>
      <c r="M56" s="14">
        <v>2022.0</v>
      </c>
      <c r="N56" s="21" t="s">
        <v>50</v>
      </c>
      <c r="O56" s="14" t="s">
        <v>44</v>
      </c>
      <c r="P56" s="14" t="b">
        <v>0</v>
      </c>
      <c r="Q56" s="14" t="s">
        <v>267</v>
      </c>
      <c r="R56" s="22" t="s">
        <v>272</v>
      </c>
      <c r="S56" s="19" t="str">
        <f t="shared" si="2"/>
        <v>HEFA_World</v>
      </c>
    </row>
    <row r="57">
      <c r="A57" s="14" t="s">
        <v>273</v>
      </c>
      <c r="B57" s="14">
        <v>2025.0</v>
      </c>
      <c r="C57" s="17" t="s">
        <v>50</v>
      </c>
      <c r="D57" s="14" t="s">
        <v>274</v>
      </c>
      <c r="E57" s="14" t="s">
        <v>271</v>
      </c>
      <c r="F57" s="14" t="s">
        <v>261</v>
      </c>
      <c r="G57" s="14" t="s">
        <v>64</v>
      </c>
      <c r="H57" s="18" t="s">
        <v>50</v>
      </c>
      <c r="I57" s="18">
        <v>437.3</v>
      </c>
      <c r="J57" s="29">
        <v>349840.0</v>
      </c>
      <c r="K57" s="19">
        <f t="shared" si="12"/>
        <v>15043120000</v>
      </c>
      <c r="L57" s="27">
        <v>44973.0</v>
      </c>
      <c r="M57" s="14">
        <v>2023.0</v>
      </c>
      <c r="N57" s="14" t="s">
        <v>50</v>
      </c>
      <c r="O57" s="14" t="s">
        <v>42</v>
      </c>
      <c r="P57" s="19" t="b">
        <v>0</v>
      </c>
      <c r="Q57" s="14" t="s">
        <v>267</v>
      </c>
      <c r="R57" s="22" t="s">
        <v>275</v>
      </c>
      <c r="S57" s="19" t="str">
        <f t="shared" si="2"/>
        <v>N/A_World</v>
      </c>
    </row>
    <row r="58">
      <c r="A58" s="14" t="s">
        <v>276</v>
      </c>
      <c r="B58" s="14">
        <v>2026.0</v>
      </c>
      <c r="C58" s="17" t="s">
        <v>87</v>
      </c>
      <c r="D58" s="14" t="s">
        <v>277</v>
      </c>
      <c r="E58" s="14" t="s">
        <v>271</v>
      </c>
      <c r="F58" s="14" t="s">
        <v>261</v>
      </c>
      <c r="G58" s="14" t="s">
        <v>64</v>
      </c>
      <c r="H58" s="18" t="s">
        <v>50</v>
      </c>
      <c r="I58" s="18">
        <v>725.4</v>
      </c>
      <c r="J58" s="29">
        <v>580320.0</v>
      </c>
      <c r="K58" s="19">
        <f t="shared" si="12"/>
        <v>24953760000</v>
      </c>
      <c r="L58" s="27">
        <v>44909.0</v>
      </c>
      <c r="M58" s="14">
        <v>2022.0</v>
      </c>
      <c r="N58" s="14" t="s">
        <v>50</v>
      </c>
      <c r="O58" s="14" t="s">
        <v>42</v>
      </c>
      <c r="P58" s="14" t="b">
        <v>0</v>
      </c>
      <c r="Q58" s="14" t="s">
        <v>278</v>
      </c>
      <c r="R58" s="22" t="s">
        <v>279</v>
      </c>
      <c r="S58" s="19" t="str">
        <f t="shared" si="2"/>
        <v>HEFA_World</v>
      </c>
    </row>
    <row r="59">
      <c r="A59" s="14" t="s">
        <v>280</v>
      </c>
      <c r="B59" s="14" t="s">
        <v>50</v>
      </c>
      <c r="C59" s="17" t="s">
        <v>50</v>
      </c>
      <c r="D59" s="14" t="s">
        <v>277</v>
      </c>
      <c r="E59" s="14" t="s">
        <v>271</v>
      </c>
      <c r="F59" s="14" t="s">
        <v>261</v>
      </c>
      <c r="G59" s="14" t="s">
        <v>64</v>
      </c>
      <c r="H59" s="18" t="s">
        <v>50</v>
      </c>
      <c r="I59" s="18" t="s">
        <v>50</v>
      </c>
      <c r="J59" s="18" t="s">
        <v>50</v>
      </c>
      <c r="K59" s="18" t="s">
        <v>50</v>
      </c>
      <c r="L59" s="27">
        <v>44543.0</v>
      </c>
      <c r="M59" s="14">
        <v>2021.0</v>
      </c>
      <c r="N59" s="14" t="s">
        <v>50</v>
      </c>
      <c r="O59" s="14" t="s">
        <v>42</v>
      </c>
      <c r="P59" s="19" t="b">
        <v>0</v>
      </c>
      <c r="Q59" s="14" t="s">
        <v>281</v>
      </c>
      <c r="R59" s="22" t="s">
        <v>282</v>
      </c>
      <c r="S59" s="19" t="str">
        <f t="shared" si="2"/>
        <v>N/A_World</v>
      </c>
    </row>
    <row r="60">
      <c r="A60" s="14" t="s">
        <v>283</v>
      </c>
      <c r="B60" s="14">
        <v>2025.0</v>
      </c>
      <c r="C60" s="17" t="s">
        <v>50</v>
      </c>
      <c r="D60" s="14" t="s">
        <v>284</v>
      </c>
      <c r="E60" s="14" t="s">
        <v>285</v>
      </c>
      <c r="F60" s="14" t="s">
        <v>261</v>
      </c>
      <c r="G60" s="14" t="s">
        <v>64</v>
      </c>
      <c r="H60" s="18" t="s">
        <v>50</v>
      </c>
      <c r="I60" s="18">
        <v>121.1</v>
      </c>
      <c r="J60" s="29">
        <v>96880.0</v>
      </c>
      <c r="K60" s="19">
        <f t="shared" ref="K60:K77" si="13">(J60*1000)*43</f>
        <v>4165840000</v>
      </c>
      <c r="L60" s="27">
        <v>44348.0</v>
      </c>
      <c r="M60" s="14">
        <v>2021.0</v>
      </c>
      <c r="N60" s="14" t="s">
        <v>50</v>
      </c>
      <c r="O60" s="14" t="s">
        <v>42</v>
      </c>
      <c r="P60" s="14" t="b">
        <v>1</v>
      </c>
      <c r="Q60" s="14" t="s">
        <v>281</v>
      </c>
      <c r="R60" s="22" t="s">
        <v>286</v>
      </c>
      <c r="S60" s="19" t="str">
        <f t="shared" si="2"/>
        <v>N/A_World</v>
      </c>
    </row>
    <row r="61">
      <c r="A61" s="14" t="s">
        <v>287</v>
      </c>
      <c r="B61" s="14">
        <v>2023.0</v>
      </c>
      <c r="C61" s="17" t="s">
        <v>87</v>
      </c>
      <c r="D61" s="14" t="s">
        <v>288</v>
      </c>
      <c r="E61" s="14" t="s">
        <v>288</v>
      </c>
      <c r="F61" s="14" t="s">
        <v>261</v>
      </c>
      <c r="G61" s="14" t="s">
        <v>64</v>
      </c>
      <c r="H61" s="18" t="s">
        <v>50</v>
      </c>
      <c r="I61" s="18" t="s">
        <v>50</v>
      </c>
      <c r="J61" s="18">
        <v>1500000.0</v>
      </c>
      <c r="K61" s="19">
        <f t="shared" si="13"/>
        <v>64500000000</v>
      </c>
      <c r="L61" s="27">
        <v>45063.0</v>
      </c>
      <c r="M61" s="14">
        <v>2023.0</v>
      </c>
      <c r="N61" s="21">
        <v>1.6E9</v>
      </c>
      <c r="O61" s="14" t="s">
        <v>46</v>
      </c>
      <c r="P61" s="14" t="b">
        <v>1</v>
      </c>
      <c r="Q61" s="14" t="s">
        <v>289</v>
      </c>
      <c r="R61" s="22" t="s">
        <v>290</v>
      </c>
      <c r="S61" s="19" t="str">
        <f t="shared" si="2"/>
        <v>HEFA_World</v>
      </c>
    </row>
    <row r="62">
      <c r="A62" s="14" t="s">
        <v>209</v>
      </c>
      <c r="B62" s="14">
        <v>2025.0</v>
      </c>
      <c r="C62" s="17" t="s">
        <v>50</v>
      </c>
      <c r="D62" s="14" t="s">
        <v>288</v>
      </c>
      <c r="E62" s="14" t="s">
        <v>288</v>
      </c>
      <c r="F62" s="14" t="s">
        <v>261</v>
      </c>
      <c r="G62" s="14" t="s">
        <v>64</v>
      </c>
      <c r="H62" s="18" t="s">
        <v>50</v>
      </c>
      <c r="I62" s="18">
        <v>687.1</v>
      </c>
      <c r="J62" s="29">
        <v>549680.0</v>
      </c>
      <c r="K62" s="19">
        <f t="shared" si="13"/>
        <v>23636240000</v>
      </c>
      <c r="L62" s="27">
        <v>44523.0</v>
      </c>
      <c r="M62" s="14">
        <v>2021.0</v>
      </c>
      <c r="N62" s="21" t="s">
        <v>50</v>
      </c>
      <c r="O62" s="14" t="s">
        <v>42</v>
      </c>
      <c r="P62" s="19" t="b">
        <v>0</v>
      </c>
      <c r="Q62" s="14" t="s">
        <v>267</v>
      </c>
      <c r="R62" s="22" t="s">
        <v>291</v>
      </c>
      <c r="S62" s="19" t="str">
        <f t="shared" si="2"/>
        <v>N/A_World</v>
      </c>
    </row>
    <row r="63">
      <c r="A63" s="14" t="s">
        <v>292</v>
      </c>
      <c r="B63" s="14">
        <v>2024.0</v>
      </c>
      <c r="C63" s="17" t="s">
        <v>87</v>
      </c>
      <c r="D63" s="14" t="s">
        <v>293</v>
      </c>
      <c r="E63" s="14" t="s">
        <v>294</v>
      </c>
      <c r="F63" s="14" t="s">
        <v>261</v>
      </c>
      <c r="G63" s="14" t="s">
        <v>64</v>
      </c>
      <c r="H63" s="18" t="s">
        <v>50</v>
      </c>
      <c r="I63" s="18">
        <v>365.0</v>
      </c>
      <c r="J63" s="29">
        <v>292000.0</v>
      </c>
      <c r="K63" s="19">
        <f t="shared" si="13"/>
        <v>12556000000</v>
      </c>
      <c r="L63" s="27">
        <v>44903.0</v>
      </c>
      <c r="M63" s="14">
        <v>2022.0</v>
      </c>
      <c r="N63" s="14" t="s">
        <v>50</v>
      </c>
      <c r="O63" s="14" t="s">
        <v>44</v>
      </c>
      <c r="P63" s="14" t="b">
        <v>1</v>
      </c>
      <c r="Q63" s="14" t="s">
        <v>281</v>
      </c>
      <c r="R63" s="22" t="s">
        <v>295</v>
      </c>
      <c r="S63" s="19" t="str">
        <f t="shared" si="2"/>
        <v>HEFA_World</v>
      </c>
    </row>
    <row r="64">
      <c r="A64" s="14" t="s">
        <v>296</v>
      </c>
      <c r="B64" s="14">
        <v>2023.0</v>
      </c>
      <c r="C64" s="17" t="s">
        <v>87</v>
      </c>
      <c r="D64" s="14" t="s">
        <v>297</v>
      </c>
      <c r="E64" s="14" t="s">
        <v>298</v>
      </c>
      <c r="F64" s="14" t="s">
        <v>261</v>
      </c>
      <c r="G64" s="14" t="s">
        <v>64</v>
      </c>
      <c r="H64" s="18" t="s">
        <v>50</v>
      </c>
      <c r="I64" s="18">
        <v>1250.0</v>
      </c>
      <c r="J64" s="29">
        <v>1000000.0</v>
      </c>
      <c r="K64" s="19">
        <f t="shared" si="13"/>
        <v>43000000000</v>
      </c>
      <c r="L64" s="27">
        <v>44619.0</v>
      </c>
      <c r="M64" s="14">
        <v>2022.0</v>
      </c>
      <c r="N64" s="21" t="s">
        <v>50</v>
      </c>
      <c r="O64" s="14" t="s">
        <v>42</v>
      </c>
      <c r="P64" s="14" t="b">
        <v>1</v>
      </c>
      <c r="Q64" s="14" t="s">
        <v>281</v>
      </c>
      <c r="R64" s="22" t="s">
        <v>299</v>
      </c>
      <c r="S64" s="19" t="str">
        <f t="shared" si="2"/>
        <v>HEFA_World</v>
      </c>
    </row>
    <row r="65">
      <c r="A65" s="14" t="s">
        <v>300</v>
      </c>
      <c r="B65" s="14">
        <v>2018.0</v>
      </c>
      <c r="C65" s="17" t="s">
        <v>87</v>
      </c>
      <c r="D65" s="14" t="s">
        <v>301</v>
      </c>
      <c r="E65" s="14" t="s">
        <v>298</v>
      </c>
      <c r="F65" s="14" t="s">
        <v>261</v>
      </c>
      <c r="G65" s="14" t="s">
        <v>64</v>
      </c>
      <c r="H65" s="18" t="s">
        <v>50</v>
      </c>
      <c r="I65" s="18">
        <v>25.0</v>
      </c>
      <c r="J65" s="29">
        <v>20000.0</v>
      </c>
      <c r="K65" s="19">
        <f t="shared" si="13"/>
        <v>860000000</v>
      </c>
      <c r="L65" s="27">
        <v>41127.0</v>
      </c>
      <c r="M65" s="14">
        <v>2012.0</v>
      </c>
      <c r="N65" s="21" t="s">
        <v>50</v>
      </c>
      <c r="O65" s="14" t="s">
        <v>50</v>
      </c>
      <c r="P65" s="19" t="b">
        <v>0</v>
      </c>
      <c r="Q65" s="14" t="s">
        <v>84</v>
      </c>
      <c r="S65" s="19" t="str">
        <f t="shared" si="2"/>
        <v>HEFA_World</v>
      </c>
    </row>
    <row r="66">
      <c r="A66" s="14" t="s">
        <v>300</v>
      </c>
      <c r="B66" s="14">
        <v>2022.0</v>
      </c>
      <c r="C66" s="17" t="s">
        <v>87</v>
      </c>
      <c r="D66" s="14" t="s">
        <v>302</v>
      </c>
      <c r="E66" s="14" t="s">
        <v>298</v>
      </c>
      <c r="F66" s="14" t="s">
        <v>261</v>
      </c>
      <c r="G66" s="14" t="s">
        <v>64</v>
      </c>
      <c r="H66" s="18" t="s">
        <v>50</v>
      </c>
      <c r="I66" s="18">
        <v>125.0</v>
      </c>
      <c r="J66" s="29">
        <v>100000.0</v>
      </c>
      <c r="K66" s="19">
        <f t="shared" si="13"/>
        <v>4300000000</v>
      </c>
      <c r="L66" s="27">
        <v>44680.0</v>
      </c>
      <c r="M66" s="14">
        <v>2022.0</v>
      </c>
      <c r="N66" s="21" t="s">
        <v>50</v>
      </c>
      <c r="O66" s="14" t="s">
        <v>46</v>
      </c>
      <c r="P66" s="14" t="b">
        <v>1</v>
      </c>
      <c r="Q66" s="14" t="s">
        <v>281</v>
      </c>
      <c r="R66" s="22" t="s">
        <v>303</v>
      </c>
      <c r="S66" s="19" t="str">
        <f t="shared" si="2"/>
        <v>HEFA_World</v>
      </c>
    </row>
    <row r="67">
      <c r="A67" s="14" t="s">
        <v>118</v>
      </c>
      <c r="B67" s="14">
        <v>2018.0</v>
      </c>
      <c r="C67" s="17" t="s">
        <v>169</v>
      </c>
      <c r="D67" s="14" t="s">
        <v>304</v>
      </c>
      <c r="E67" s="14" t="s">
        <v>298</v>
      </c>
      <c r="F67" s="14" t="s">
        <v>261</v>
      </c>
      <c r="G67" s="14" t="s">
        <v>64</v>
      </c>
      <c r="H67" s="18" t="s">
        <v>50</v>
      </c>
      <c r="I67" s="18">
        <v>41.6</v>
      </c>
      <c r="J67" s="29">
        <v>33280.0</v>
      </c>
      <c r="K67" s="19">
        <f t="shared" si="13"/>
        <v>1431040000</v>
      </c>
      <c r="L67" s="27">
        <v>43185.0</v>
      </c>
      <c r="M67" s="14">
        <v>2018.0</v>
      </c>
      <c r="N67" s="14" t="s">
        <v>50</v>
      </c>
      <c r="O67" s="14" t="s">
        <v>46</v>
      </c>
      <c r="P67" s="14" t="b">
        <v>1</v>
      </c>
      <c r="Q67" s="14" t="s">
        <v>267</v>
      </c>
      <c r="R67" s="22" t="s">
        <v>305</v>
      </c>
      <c r="S67" s="19" t="str">
        <f t="shared" si="2"/>
        <v>ATJ_World</v>
      </c>
    </row>
    <row r="68">
      <c r="A68" s="14" t="s">
        <v>273</v>
      </c>
      <c r="B68" s="14">
        <v>2021.0</v>
      </c>
      <c r="C68" s="17" t="s">
        <v>50</v>
      </c>
      <c r="D68" s="14" t="s">
        <v>306</v>
      </c>
      <c r="E68" s="14" t="s">
        <v>298</v>
      </c>
      <c r="F68" s="14" t="s">
        <v>261</v>
      </c>
      <c r="G68" s="14" t="s">
        <v>64</v>
      </c>
      <c r="H68" s="18" t="s">
        <v>50</v>
      </c>
      <c r="I68" s="18">
        <v>375.0</v>
      </c>
      <c r="J68" s="18">
        <v>100000.0</v>
      </c>
      <c r="K68" s="19">
        <f t="shared" si="13"/>
        <v>4300000000</v>
      </c>
      <c r="L68" s="27">
        <v>44973.0</v>
      </c>
      <c r="M68" s="14">
        <v>2023.0</v>
      </c>
      <c r="N68" s="21" t="s">
        <v>50</v>
      </c>
      <c r="O68" s="14" t="s">
        <v>46</v>
      </c>
      <c r="P68" s="14" t="b">
        <v>1</v>
      </c>
      <c r="Q68" s="14" t="s">
        <v>307</v>
      </c>
      <c r="R68" s="22" t="s">
        <v>308</v>
      </c>
      <c r="S68" s="19" t="str">
        <f t="shared" si="2"/>
        <v>N/A_World</v>
      </c>
    </row>
    <row r="69">
      <c r="A69" s="14" t="s">
        <v>118</v>
      </c>
      <c r="B69" s="14" t="s">
        <v>50</v>
      </c>
      <c r="C69" s="17" t="s">
        <v>169</v>
      </c>
      <c r="D69" s="14" t="s">
        <v>309</v>
      </c>
      <c r="E69" s="14" t="s">
        <v>298</v>
      </c>
      <c r="F69" s="14" t="s">
        <v>261</v>
      </c>
      <c r="G69" s="14" t="s">
        <v>64</v>
      </c>
      <c r="H69" s="18" t="s">
        <v>50</v>
      </c>
      <c r="I69" s="18">
        <v>60.6</v>
      </c>
      <c r="J69" s="29">
        <v>48480.0</v>
      </c>
      <c r="K69" s="19">
        <f t="shared" si="13"/>
        <v>2084640000</v>
      </c>
      <c r="L69" s="27">
        <v>43259.0</v>
      </c>
      <c r="M69" s="14">
        <v>2018.0</v>
      </c>
      <c r="N69" s="21" t="s">
        <v>50</v>
      </c>
      <c r="O69" s="14" t="s">
        <v>46</v>
      </c>
      <c r="P69" s="19" t="b">
        <v>0</v>
      </c>
      <c r="Q69" s="14" t="s">
        <v>84</v>
      </c>
      <c r="S69" s="19" t="str">
        <f t="shared" si="2"/>
        <v>ATJ_World</v>
      </c>
    </row>
    <row r="70">
      <c r="A70" s="14" t="s">
        <v>310</v>
      </c>
      <c r="B70" s="14" t="s">
        <v>50</v>
      </c>
      <c r="C70" s="17" t="s">
        <v>50</v>
      </c>
      <c r="D70" s="14" t="s">
        <v>311</v>
      </c>
      <c r="E70" s="14" t="s">
        <v>298</v>
      </c>
      <c r="F70" s="14" t="s">
        <v>261</v>
      </c>
      <c r="G70" s="14" t="s">
        <v>64</v>
      </c>
      <c r="H70" s="18" t="s">
        <v>50</v>
      </c>
      <c r="I70" s="18">
        <v>348.2</v>
      </c>
      <c r="J70" s="18">
        <v>300000.0</v>
      </c>
      <c r="K70" s="19">
        <f t="shared" si="13"/>
        <v>12900000000</v>
      </c>
      <c r="L70" s="27">
        <v>45074.0</v>
      </c>
      <c r="M70" s="14">
        <v>2023.0</v>
      </c>
      <c r="N70" s="21" t="s">
        <v>50</v>
      </c>
      <c r="O70" s="14" t="s">
        <v>42</v>
      </c>
      <c r="P70" s="14" t="b">
        <v>1</v>
      </c>
      <c r="Q70" s="14" t="s">
        <v>312</v>
      </c>
      <c r="R70" s="30" t="s">
        <v>313</v>
      </c>
      <c r="S70" s="19" t="str">
        <f t="shared" si="2"/>
        <v>N/A_World</v>
      </c>
    </row>
    <row r="71">
      <c r="A71" s="14" t="s">
        <v>314</v>
      </c>
      <c r="B71" s="14">
        <v>2026.0</v>
      </c>
      <c r="C71" s="17" t="s">
        <v>87</v>
      </c>
      <c r="D71" s="14" t="s">
        <v>315</v>
      </c>
      <c r="E71" s="14" t="s">
        <v>316</v>
      </c>
      <c r="F71" s="14" t="s">
        <v>261</v>
      </c>
      <c r="G71" s="14" t="s">
        <v>64</v>
      </c>
      <c r="H71" s="18" t="s">
        <v>50</v>
      </c>
      <c r="I71" s="18" t="s">
        <v>50</v>
      </c>
      <c r="J71" s="18">
        <v>400000.0</v>
      </c>
      <c r="K71" s="19">
        <f t="shared" si="13"/>
        <v>17200000000</v>
      </c>
      <c r="L71" s="27">
        <v>44441.0</v>
      </c>
      <c r="M71" s="14">
        <v>2021.0</v>
      </c>
      <c r="N71" s="21" t="s">
        <v>50</v>
      </c>
      <c r="O71" s="14" t="s">
        <v>42</v>
      </c>
      <c r="P71" s="14" t="b">
        <v>1</v>
      </c>
      <c r="Q71" s="14" t="s">
        <v>317</v>
      </c>
      <c r="R71" s="22" t="s">
        <v>318</v>
      </c>
      <c r="S71" s="19" t="str">
        <f t="shared" si="2"/>
        <v>HEFA_World</v>
      </c>
    </row>
    <row r="72">
      <c r="A72" s="14" t="s">
        <v>249</v>
      </c>
      <c r="B72" s="14">
        <v>2026.0</v>
      </c>
      <c r="C72" s="17" t="s">
        <v>87</v>
      </c>
      <c r="D72" s="14" t="s">
        <v>319</v>
      </c>
      <c r="E72" s="14" t="s">
        <v>320</v>
      </c>
      <c r="F72" s="14" t="s">
        <v>261</v>
      </c>
      <c r="G72" s="14" t="s">
        <v>64</v>
      </c>
      <c r="H72" s="18" t="s">
        <v>50</v>
      </c>
      <c r="I72" s="18">
        <v>375.0</v>
      </c>
      <c r="J72" s="29">
        <v>300000.0</v>
      </c>
      <c r="K72" s="19">
        <f t="shared" si="13"/>
        <v>12900000000</v>
      </c>
      <c r="L72" s="27">
        <v>44908.0</v>
      </c>
      <c r="M72" s="14">
        <v>2022.0</v>
      </c>
      <c r="N72" s="14" t="s">
        <v>50</v>
      </c>
      <c r="O72" s="14" t="s">
        <v>42</v>
      </c>
      <c r="P72" s="14" t="b">
        <v>1</v>
      </c>
      <c r="Q72" s="14" t="s">
        <v>321</v>
      </c>
      <c r="R72" s="22" t="s">
        <v>322</v>
      </c>
      <c r="S72" s="19" t="str">
        <f t="shared" si="2"/>
        <v>HEFA_World</v>
      </c>
    </row>
    <row r="73">
      <c r="A73" s="14" t="s">
        <v>323</v>
      </c>
      <c r="B73" s="14">
        <v>2025.0</v>
      </c>
      <c r="C73" s="17" t="s">
        <v>50</v>
      </c>
      <c r="D73" s="14" t="s">
        <v>324</v>
      </c>
      <c r="E73" s="14" t="s">
        <v>320</v>
      </c>
      <c r="F73" s="14" t="s">
        <v>261</v>
      </c>
      <c r="G73" s="14" t="s">
        <v>64</v>
      </c>
      <c r="H73" s="18" t="s">
        <v>50</v>
      </c>
      <c r="I73" s="18">
        <v>0.8</v>
      </c>
      <c r="J73" s="29">
        <v>640.0</v>
      </c>
      <c r="K73" s="19">
        <f t="shared" si="13"/>
        <v>27520000</v>
      </c>
      <c r="L73" s="27">
        <v>45040.0</v>
      </c>
      <c r="M73" s="14">
        <v>2023.0</v>
      </c>
      <c r="N73" s="14" t="s">
        <v>50</v>
      </c>
      <c r="O73" s="14" t="s">
        <v>42</v>
      </c>
      <c r="P73" s="14" t="b">
        <v>1</v>
      </c>
      <c r="Q73" s="14" t="s">
        <v>321</v>
      </c>
      <c r="R73" s="22" t="s">
        <v>325</v>
      </c>
      <c r="S73" s="19" t="str">
        <f t="shared" si="2"/>
        <v>N/A_World</v>
      </c>
    </row>
    <row r="74">
      <c r="A74" s="14" t="s">
        <v>326</v>
      </c>
      <c r="B74" s="14">
        <v>2020.0</v>
      </c>
      <c r="C74" s="17" t="s">
        <v>81</v>
      </c>
      <c r="D74" s="14" t="s">
        <v>327</v>
      </c>
      <c r="E74" s="14" t="s">
        <v>320</v>
      </c>
      <c r="F74" s="14" t="s">
        <v>261</v>
      </c>
      <c r="G74" s="14" t="s">
        <v>64</v>
      </c>
      <c r="H74" s="18" t="s">
        <v>50</v>
      </c>
      <c r="I74" s="18">
        <v>0.3</v>
      </c>
      <c r="J74" s="29">
        <v>240.0</v>
      </c>
      <c r="K74" s="19">
        <f t="shared" si="13"/>
        <v>10320000</v>
      </c>
      <c r="L74" s="27">
        <v>42361.0</v>
      </c>
      <c r="M74" s="14">
        <v>2015.0</v>
      </c>
      <c r="N74" s="14" t="s">
        <v>50</v>
      </c>
      <c r="O74" s="14" t="s">
        <v>46</v>
      </c>
      <c r="P74" s="19" t="b">
        <v>0</v>
      </c>
      <c r="Q74" s="14" t="s">
        <v>328</v>
      </c>
      <c r="R74" s="22" t="s">
        <v>329</v>
      </c>
      <c r="S74" s="19" t="str">
        <f t="shared" si="2"/>
        <v>HEFA - UCO_World</v>
      </c>
    </row>
    <row r="75">
      <c r="A75" s="14" t="s">
        <v>330</v>
      </c>
      <c r="B75" s="14">
        <v>2026.0</v>
      </c>
      <c r="C75" s="17" t="s">
        <v>169</v>
      </c>
      <c r="D75" s="14" t="s">
        <v>331</v>
      </c>
      <c r="E75" s="14" t="s">
        <v>320</v>
      </c>
      <c r="F75" s="14" t="s">
        <v>261</v>
      </c>
      <c r="G75" s="14" t="s">
        <v>64</v>
      </c>
      <c r="H75" s="18" t="s">
        <v>50</v>
      </c>
      <c r="I75" s="18">
        <v>100.0</v>
      </c>
      <c r="J75" s="29">
        <v>80000.0</v>
      </c>
      <c r="K75" s="19">
        <f t="shared" si="13"/>
        <v>3440000000</v>
      </c>
      <c r="L75" s="27">
        <v>44670.0</v>
      </c>
      <c r="M75" s="14">
        <v>2022.0</v>
      </c>
      <c r="N75" s="14" t="s">
        <v>50</v>
      </c>
      <c r="O75" s="14" t="s">
        <v>42</v>
      </c>
      <c r="P75" s="14" t="b">
        <v>1</v>
      </c>
      <c r="Q75" s="14" t="s">
        <v>281</v>
      </c>
      <c r="R75" s="22" t="s">
        <v>332</v>
      </c>
      <c r="S75" s="19" t="str">
        <f t="shared" si="2"/>
        <v>ATJ_World</v>
      </c>
    </row>
    <row r="76">
      <c r="A76" s="14" t="s">
        <v>333</v>
      </c>
      <c r="B76" s="14">
        <v>2028.0</v>
      </c>
      <c r="C76" s="17" t="s">
        <v>50</v>
      </c>
      <c r="D76" s="14" t="s">
        <v>334</v>
      </c>
      <c r="E76" s="14" t="s">
        <v>320</v>
      </c>
      <c r="F76" s="14" t="s">
        <v>261</v>
      </c>
      <c r="G76" s="14" t="s">
        <v>64</v>
      </c>
      <c r="H76" s="18" t="s">
        <v>50</v>
      </c>
      <c r="I76" s="18">
        <v>220.0</v>
      </c>
      <c r="J76" s="29">
        <v>176000.0</v>
      </c>
      <c r="K76" s="19">
        <f t="shared" si="13"/>
        <v>7568000000</v>
      </c>
      <c r="L76" s="27">
        <v>45133.0</v>
      </c>
      <c r="M76" s="14">
        <v>2023.0</v>
      </c>
      <c r="N76" s="14" t="s">
        <v>50</v>
      </c>
      <c r="O76" s="14" t="s">
        <v>42</v>
      </c>
      <c r="P76" s="19" t="b">
        <v>0</v>
      </c>
      <c r="Q76" s="14" t="s">
        <v>321</v>
      </c>
      <c r="R76" s="22" t="s">
        <v>335</v>
      </c>
      <c r="S76" s="19" t="str">
        <f t="shared" si="2"/>
        <v>N/A_World</v>
      </c>
    </row>
    <row r="77">
      <c r="A77" s="14" t="s">
        <v>118</v>
      </c>
      <c r="B77" s="14">
        <v>2025.0</v>
      </c>
      <c r="C77" s="17" t="s">
        <v>169</v>
      </c>
      <c r="D77" s="14" t="s">
        <v>336</v>
      </c>
      <c r="E77" s="14" t="s">
        <v>337</v>
      </c>
      <c r="F77" s="14" t="s">
        <v>261</v>
      </c>
      <c r="G77" s="14" t="s">
        <v>64</v>
      </c>
      <c r="H77" s="18" t="s">
        <v>50</v>
      </c>
      <c r="I77" s="18" t="s">
        <v>50</v>
      </c>
      <c r="J77" s="18">
        <v>85000.0</v>
      </c>
      <c r="K77" s="19">
        <f t="shared" si="13"/>
        <v>3655000000</v>
      </c>
      <c r="L77" s="27">
        <v>44965.0</v>
      </c>
      <c r="M77" s="14">
        <v>2023.0</v>
      </c>
      <c r="N77" s="21">
        <v>2.801E8</v>
      </c>
      <c r="O77" s="14" t="s">
        <v>44</v>
      </c>
      <c r="P77" s="14" t="b">
        <v>1</v>
      </c>
      <c r="Q77" s="14" t="s">
        <v>281</v>
      </c>
      <c r="R77" s="22" t="s">
        <v>338</v>
      </c>
      <c r="S77" s="19" t="str">
        <f t="shared" si="2"/>
        <v>ATJ_World</v>
      </c>
    </row>
    <row r="78">
      <c r="A78" s="14" t="s">
        <v>339</v>
      </c>
      <c r="B78" s="14" t="s">
        <v>50</v>
      </c>
      <c r="C78" s="17" t="s">
        <v>50</v>
      </c>
      <c r="D78" s="14" t="s">
        <v>340</v>
      </c>
      <c r="E78" s="14" t="s">
        <v>340</v>
      </c>
      <c r="F78" s="14" t="s">
        <v>261</v>
      </c>
      <c r="G78" s="14" t="s">
        <v>64</v>
      </c>
      <c r="H78" s="18" t="s">
        <v>50</v>
      </c>
      <c r="I78" s="18" t="s">
        <v>50</v>
      </c>
      <c r="J78" s="18" t="s">
        <v>50</v>
      </c>
      <c r="K78" s="18" t="s">
        <v>50</v>
      </c>
      <c r="L78" s="27">
        <v>45042.0</v>
      </c>
      <c r="M78" s="14">
        <v>2023.0</v>
      </c>
      <c r="N78" s="14" t="s">
        <v>50</v>
      </c>
      <c r="O78" s="14" t="s">
        <v>42</v>
      </c>
      <c r="P78" s="19" t="b">
        <v>0</v>
      </c>
      <c r="Q78" s="14" t="s">
        <v>281</v>
      </c>
      <c r="R78" s="22" t="s">
        <v>341</v>
      </c>
      <c r="S78" s="19" t="str">
        <f t="shared" si="2"/>
        <v>N/A_World</v>
      </c>
    </row>
    <row r="79">
      <c r="A79" s="14" t="s">
        <v>342</v>
      </c>
      <c r="B79" s="14" t="s">
        <v>50</v>
      </c>
      <c r="C79" s="17" t="s">
        <v>87</v>
      </c>
      <c r="D79" s="14" t="s">
        <v>343</v>
      </c>
      <c r="E79" s="14" t="s">
        <v>344</v>
      </c>
      <c r="F79" s="14" t="s">
        <v>345</v>
      </c>
      <c r="G79" s="14" t="s">
        <v>64</v>
      </c>
      <c r="H79" s="18" t="s">
        <v>50</v>
      </c>
      <c r="I79" s="18">
        <v>1135.6</v>
      </c>
      <c r="J79" s="29">
        <v>908479.9999999999</v>
      </c>
      <c r="K79" s="19">
        <f>(J79*1000)*43</f>
        <v>39064640000</v>
      </c>
      <c r="L79" s="27">
        <v>41829.0</v>
      </c>
      <c r="M79" s="14">
        <v>2014.0</v>
      </c>
      <c r="N79" s="21">
        <v>8.0E8</v>
      </c>
      <c r="O79" s="14" t="s">
        <v>44</v>
      </c>
      <c r="P79" s="19" t="b">
        <v>0</v>
      </c>
      <c r="Q79" s="14" t="s">
        <v>281</v>
      </c>
      <c r="R79" s="22" t="s">
        <v>346</v>
      </c>
      <c r="S79" s="19" t="str">
        <f t="shared" si="2"/>
        <v>HEFA_World</v>
      </c>
    </row>
    <row r="80">
      <c r="A80" s="14" t="s">
        <v>347</v>
      </c>
      <c r="B80" s="14" t="s">
        <v>50</v>
      </c>
      <c r="C80" s="17" t="s">
        <v>50</v>
      </c>
      <c r="D80" s="14" t="s">
        <v>348</v>
      </c>
      <c r="E80" s="14" t="s">
        <v>344</v>
      </c>
      <c r="F80" s="14" t="s">
        <v>345</v>
      </c>
      <c r="G80" s="14" t="s">
        <v>64</v>
      </c>
      <c r="H80" s="18" t="s">
        <v>50</v>
      </c>
      <c r="I80" s="18" t="s">
        <v>50</v>
      </c>
      <c r="J80" s="18" t="s">
        <v>50</v>
      </c>
      <c r="K80" s="18" t="s">
        <v>50</v>
      </c>
      <c r="L80" s="27">
        <v>44515.0</v>
      </c>
      <c r="M80" s="14">
        <v>2021.0</v>
      </c>
      <c r="N80" s="14" t="s">
        <v>50</v>
      </c>
      <c r="O80" s="14" t="s">
        <v>42</v>
      </c>
      <c r="P80" s="14" t="b">
        <v>1</v>
      </c>
      <c r="Q80" s="14" t="s">
        <v>281</v>
      </c>
      <c r="R80" s="22" t="s">
        <v>349</v>
      </c>
      <c r="S80" s="19" t="str">
        <f t="shared" si="2"/>
        <v>N/A_World</v>
      </c>
    </row>
    <row r="81">
      <c r="A81" s="14" t="s">
        <v>350</v>
      </c>
      <c r="B81" s="14" t="s">
        <v>50</v>
      </c>
      <c r="C81" s="17" t="s">
        <v>50</v>
      </c>
      <c r="D81" s="14" t="s">
        <v>351</v>
      </c>
      <c r="E81" s="14" t="s">
        <v>352</v>
      </c>
      <c r="F81" s="14" t="s">
        <v>353</v>
      </c>
      <c r="G81" s="14" t="s">
        <v>64</v>
      </c>
      <c r="H81" s="18" t="s">
        <v>50</v>
      </c>
      <c r="I81" s="18">
        <v>150.0</v>
      </c>
      <c r="J81" s="18">
        <v>120000.0</v>
      </c>
      <c r="K81" s="19">
        <f>(J81*1000)*43</f>
        <v>5160000000</v>
      </c>
      <c r="L81" s="27">
        <v>45223.0</v>
      </c>
      <c r="M81" s="14">
        <v>2023.0</v>
      </c>
      <c r="N81" s="14" t="s">
        <v>50</v>
      </c>
      <c r="O81" s="14" t="s">
        <v>42</v>
      </c>
      <c r="P81" s="14" t="b">
        <v>1</v>
      </c>
      <c r="Q81" s="14" t="s">
        <v>281</v>
      </c>
      <c r="R81" s="22" t="s">
        <v>354</v>
      </c>
      <c r="S81" s="19" t="str">
        <f t="shared" si="2"/>
        <v>N/A_World</v>
      </c>
    </row>
    <row r="82">
      <c r="A82" s="14" t="s">
        <v>355</v>
      </c>
      <c r="B82" s="14" t="s">
        <v>50</v>
      </c>
      <c r="C82" s="17" t="s">
        <v>50</v>
      </c>
      <c r="D82" s="14" t="s">
        <v>356</v>
      </c>
      <c r="E82" s="14" t="s">
        <v>357</v>
      </c>
      <c r="F82" s="14" t="s">
        <v>353</v>
      </c>
      <c r="G82" s="14" t="s">
        <v>64</v>
      </c>
      <c r="H82" s="18" t="s">
        <v>50</v>
      </c>
      <c r="I82" s="18" t="s">
        <v>50</v>
      </c>
      <c r="J82" s="18" t="s">
        <v>50</v>
      </c>
      <c r="K82" s="18" t="s">
        <v>50</v>
      </c>
      <c r="L82" s="27">
        <v>44300.0</v>
      </c>
      <c r="M82" s="14">
        <v>2021.0</v>
      </c>
      <c r="N82" s="14" t="s">
        <v>50</v>
      </c>
      <c r="O82" s="14" t="s">
        <v>42</v>
      </c>
      <c r="P82" s="14" t="b">
        <v>1</v>
      </c>
      <c r="Q82" s="14" t="s">
        <v>281</v>
      </c>
      <c r="R82" s="22" t="s">
        <v>358</v>
      </c>
      <c r="S82" s="19" t="str">
        <f t="shared" si="2"/>
        <v>N/A_World</v>
      </c>
    </row>
    <row r="83">
      <c r="A83" s="14" t="s">
        <v>355</v>
      </c>
      <c r="B83" s="14" t="s">
        <v>50</v>
      </c>
      <c r="C83" s="17" t="s">
        <v>50</v>
      </c>
      <c r="D83" s="14" t="s">
        <v>359</v>
      </c>
      <c r="E83" s="14" t="s">
        <v>357</v>
      </c>
      <c r="F83" s="14" t="s">
        <v>353</v>
      </c>
      <c r="G83" s="14" t="s">
        <v>64</v>
      </c>
      <c r="H83" s="18" t="s">
        <v>50</v>
      </c>
      <c r="I83" s="18" t="s">
        <v>50</v>
      </c>
      <c r="J83" s="18" t="s">
        <v>50</v>
      </c>
      <c r="K83" s="18" t="s">
        <v>50</v>
      </c>
      <c r="L83" s="27">
        <v>44685.0</v>
      </c>
      <c r="M83" s="14">
        <v>2022.0</v>
      </c>
      <c r="N83" s="14" t="s">
        <v>50</v>
      </c>
      <c r="O83" s="14" t="s">
        <v>42</v>
      </c>
      <c r="P83" s="14" t="b">
        <v>1</v>
      </c>
      <c r="Q83" s="14" t="s">
        <v>281</v>
      </c>
      <c r="R83" s="22" t="s">
        <v>360</v>
      </c>
      <c r="S83" s="19" t="str">
        <f t="shared" si="2"/>
        <v>N/A_World</v>
      </c>
    </row>
    <row r="84">
      <c r="A84" s="14" t="s">
        <v>118</v>
      </c>
      <c r="B84" s="14" t="s">
        <v>50</v>
      </c>
      <c r="C84" s="17" t="s">
        <v>169</v>
      </c>
      <c r="D84" s="14" t="s">
        <v>359</v>
      </c>
      <c r="E84" s="14" t="s">
        <v>357</v>
      </c>
      <c r="F84" s="14" t="s">
        <v>353</v>
      </c>
      <c r="G84" s="14" t="s">
        <v>64</v>
      </c>
      <c r="H84" s="18" t="s">
        <v>50</v>
      </c>
      <c r="I84" s="18" t="s">
        <v>50</v>
      </c>
      <c r="J84" s="18" t="s">
        <v>50</v>
      </c>
      <c r="K84" s="18" t="s">
        <v>50</v>
      </c>
      <c r="L84" s="27">
        <v>42947.0</v>
      </c>
      <c r="M84" s="14">
        <v>2017.0</v>
      </c>
      <c r="N84" s="14" t="s">
        <v>50</v>
      </c>
      <c r="O84" s="14" t="s">
        <v>50</v>
      </c>
      <c r="P84" s="14" t="b">
        <v>1</v>
      </c>
      <c r="Q84" s="14" t="s">
        <v>84</v>
      </c>
      <c r="S84" s="19" t="str">
        <f t="shared" si="2"/>
        <v>ATJ_World</v>
      </c>
    </row>
    <row r="85">
      <c r="A85" s="14" t="s">
        <v>361</v>
      </c>
      <c r="B85" s="14">
        <v>2025.0</v>
      </c>
      <c r="C85" s="17" t="s">
        <v>50</v>
      </c>
      <c r="D85" s="14" t="s">
        <v>362</v>
      </c>
      <c r="E85" s="14" t="s">
        <v>177</v>
      </c>
      <c r="F85" s="14" t="s">
        <v>63</v>
      </c>
      <c r="G85" s="14" t="s">
        <v>70</v>
      </c>
      <c r="H85" s="18">
        <v>340.0</v>
      </c>
      <c r="I85" s="18">
        <v>1287.04000656</v>
      </c>
      <c r="J85" s="18">
        <v>1029632.005248</v>
      </c>
      <c r="K85" s="19">
        <f t="shared" ref="K85:K108" si="14">(J85*1000)*43</f>
        <v>44274176226</v>
      </c>
      <c r="L85" s="14">
        <v>2022.0</v>
      </c>
      <c r="M85" s="14">
        <v>2022.0</v>
      </c>
      <c r="N85" s="21">
        <v>2.5E9</v>
      </c>
      <c r="O85" s="14" t="s">
        <v>42</v>
      </c>
      <c r="P85" s="14" t="b">
        <v>1</v>
      </c>
      <c r="R85" s="22" t="s">
        <v>363</v>
      </c>
      <c r="S85" s="19" t="str">
        <f t="shared" si="2"/>
        <v>N/A_USA</v>
      </c>
    </row>
    <row r="86">
      <c r="A86" s="14" t="s">
        <v>364</v>
      </c>
      <c r="B86" s="14">
        <v>2024.0</v>
      </c>
      <c r="C86" s="17" t="s">
        <v>87</v>
      </c>
      <c r="D86" s="14" t="s">
        <v>365</v>
      </c>
      <c r="E86" s="14" t="s">
        <v>177</v>
      </c>
      <c r="F86" s="14" t="s">
        <v>63</v>
      </c>
      <c r="G86" s="14" t="s">
        <v>64</v>
      </c>
      <c r="H86" s="18">
        <v>250.0</v>
      </c>
      <c r="I86" s="18">
        <v>946.352946</v>
      </c>
      <c r="J86" s="18">
        <v>757082.3568</v>
      </c>
      <c r="K86" s="19">
        <f t="shared" si="14"/>
        <v>32554541342</v>
      </c>
      <c r="L86" s="14">
        <v>2022.0</v>
      </c>
      <c r="M86" s="14">
        <v>2022.0</v>
      </c>
      <c r="N86" s="21">
        <v>3.5E8</v>
      </c>
      <c r="O86" s="14" t="s">
        <v>46</v>
      </c>
      <c r="P86" s="14" t="b">
        <v>1</v>
      </c>
      <c r="Q86" s="14" t="s">
        <v>366</v>
      </c>
      <c r="R86" s="26" t="s">
        <v>367</v>
      </c>
      <c r="S86" s="19" t="str">
        <f t="shared" si="2"/>
        <v>HEFA_World</v>
      </c>
    </row>
    <row r="87">
      <c r="A87" s="14" t="s">
        <v>364</v>
      </c>
      <c r="B87" s="14">
        <v>2024.0</v>
      </c>
      <c r="C87" s="17" t="s">
        <v>87</v>
      </c>
      <c r="D87" s="14" t="s">
        <v>368</v>
      </c>
      <c r="E87" s="14" t="s">
        <v>177</v>
      </c>
      <c r="F87" s="14" t="s">
        <v>63</v>
      </c>
      <c r="G87" s="14" t="s">
        <v>64</v>
      </c>
      <c r="H87" s="18">
        <v>250.0</v>
      </c>
      <c r="I87" s="18">
        <v>946.352946</v>
      </c>
      <c r="J87" s="18">
        <v>757082.3568</v>
      </c>
      <c r="K87" s="19">
        <f t="shared" si="14"/>
        <v>32554541342</v>
      </c>
      <c r="L87" s="14">
        <v>2022.0</v>
      </c>
      <c r="M87" s="14">
        <v>2022.0</v>
      </c>
      <c r="N87" s="21">
        <v>3.5E8</v>
      </c>
      <c r="O87" s="14" t="s">
        <v>42</v>
      </c>
      <c r="P87" s="14" t="b">
        <v>1</v>
      </c>
      <c r="Q87" s="14" t="s">
        <v>369</v>
      </c>
      <c r="R87" s="26" t="s">
        <v>367</v>
      </c>
      <c r="S87" s="19" t="str">
        <f t="shared" si="2"/>
        <v>HEFA_World</v>
      </c>
    </row>
    <row r="88">
      <c r="A88" s="14" t="s">
        <v>370</v>
      </c>
      <c r="B88" s="14">
        <v>2023.0</v>
      </c>
      <c r="C88" s="17" t="s">
        <v>87</v>
      </c>
      <c r="D88" s="14" t="s">
        <v>371</v>
      </c>
      <c r="E88" s="31" t="s">
        <v>177</v>
      </c>
      <c r="F88" s="14" t="s">
        <v>63</v>
      </c>
      <c r="G88" s="14" t="s">
        <v>64</v>
      </c>
      <c r="H88" s="18">
        <v>730.0</v>
      </c>
      <c r="I88" s="18">
        <v>2763.35060232</v>
      </c>
      <c r="J88" s="18">
        <v>2210680.481856</v>
      </c>
      <c r="K88" s="19">
        <f t="shared" si="14"/>
        <v>95059260720</v>
      </c>
      <c r="L88" s="14">
        <v>2022.0</v>
      </c>
      <c r="M88" s="14">
        <v>2022.0</v>
      </c>
      <c r="N88" s="21">
        <v>1.0E9</v>
      </c>
      <c r="O88" s="14" t="s">
        <v>46</v>
      </c>
      <c r="P88" s="14" t="b">
        <v>1</v>
      </c>
      <c r="Q88" s="14" t="s">
        <v>366</v>
      </c>
      <c r="R88" s="26" t="s">
        <v>372</v>
      </c>
      <c r="S88" s="19" t="str">
        <f t="shared" si="2"/>
        <v>HEFA_World</v>
      </c>
    </row>
    <row r="89">
      <c r="A89" s="14" t="s">
        <v>373</v>
      </c>
      <c r="B89" s="14">
        <v>2021.0</v>
      </c>
      <c r="C89" s="17" t="s">
        <v>50</v>
      </c>
      <c r="D89" s="14" t="s">
        <v>374</v>
      </c>
      <c r="E89" s="14" t="s">
        <v>177</v>
      </c>
      <c r="F89" s="14" t="s">
        <v>63</v>
      </c>
      <c r="G89" s="14" t="s">
        <v>70</v>
      </c>
      <c r="H89" s="18">
        <v>120.0</v>
      </c>
      <c r="I89" s="18">
        <v>454.24941408</v>
      </c>
      <c r="J89" s="18">
        <v>363399.531264</v>
      </c>
      <c r="K89" s="19">
        <f t="shared" si="14"/>
        <v>15626179844</v>
      </c>
      <c r="L89" s="14">
        <v>2022.0</v>
      </c>
      <c r="M89" s="14">
        <v>2022.0</v>
      </c>
      <c r="N89" s="21" t="s">
        <v>50</v>
      </c>
      <c r="O89" s="14" t="s">
        <v>46</v>
      </c>
      <c r="P89" s="14" t="b">
        <v>1</v>
      </c>
      <c r="R89" s="22" t="s">
        <v>375</v>
      </c>
      <c r="S89" s="19" t="str">
        <f t="shared" si="2"/>
        <v>N/A_USA</v>
      </c>
    </row>
    <row r="90">
      <c r="A90" s="14" t="s">
        <v>373</v>
      </c>
      <c r="B90" s="14">
        <v>2024.0</v>
      </c>
      <c r="C90" s="17" t="s">
        <v>50</v>
      </c>
      <c r="D90" s="14" t="s">
        <v>374</v>
      </c>
      <c r="E90" s="14" t="s">
        <v>177</v>
      </c>
      <c r="F90" s="14" t="s">
        <v>63</v>
      </c>
      <c r="G90" s="14" t="s">
        <v>70</v>
      </c>
      <c r="H90" s="18">
        <v>800.0</v>
      </c>
      <c r="I90" s="18">
        <v>3028.3294272</v>
      </c>
      <c r="J90" s="18">
        <v>2422663.54176</v>
      </c>
      <c r="K90" s="19">
        <f t="shared" si="14"/>
        <v>104174532296</v>
      </c>
      <c r="L90" s="14">
        <v>2022.0</v>
      </c>
      <c r="M90" s="14">
        <v>2022.0</v>
      </c>
      <c r="N90" s="21">
        <v>8.5E8</v>
      </c>
      <c r="O90" s="14" t="s">
        <v>42</v>
      </c>
      <c r="P90" s="14" t="b">
        <v>1</v>
      </c>
      <c r="R90" s="22" t="s">
        <v>375</v>
      </c>
      <c r="S90" s="19" t="str">
        <f t="shared" si="2"/>
        <v>N/A_USA</v>
      </c>
    </row>
    <row r="91">
      <c r="A91" s="14" t="s">
        <v>376</v>
      </c>
      <c r="B91" s="14" t="s">
        <v>50</v>
      </c>
      <c r="C91" s="17" t="s">
        <v>50</v>
      </c>
      <c r="D91" s="14" t="s">
        <v>377</v>
      </c>
      <c r="E91" s="14" t="s">
        <v>177</v>
      </c>
      <c r="F91" s="14" t="s">
        <v>63</v>
      </c>
      <c r="G91" s="14" t="s">
        <v>70</v>
      </c>
      <c r="H91" s="18">
        <v>90.0</v>
      </c>
      <c r="I91" s="18">
        <v>340.68706055999996</v>
      </c>
      <c r="J91" s="18">
        <v>272549.648448</v>
      </c>
      <c r="K91" s="19">
        <f t="shared" si="14"/>
        <v>11719634883</v>
      </c>
      <c r="L91" s="14">
        <v>2023.0</v>
      </c>
      <c r="M91" s="14">
        <v>2023.0</v>
      </c>
      <c r="N91" s="21">
        <v>5.0E8</v>
      </c>
      <c r="O91" s="14" t="s">
        <v>42</v>
      </c>
      <c r="P91" s="14" t="b">
        <v>1</v>
      </c>
      <c r="R91" s="22" t="s">
        <v>378</v>
      </c>
      <c r="S91" s="19" t="str">
        <f t="shared" si="2"/>
        <v>N/A_USA</v>
      </c>
    </row>
    <row r="92">
      <c r="A92" s="14" t="s">
        <v>379</v>
      </c>
      <c r="B92" s="14" t="s">
        <v>50</v>
      </c>
      <c r="C92" s="17" t="s">
        <v>50</v>
      </c>
      <c r="D92" s="14" t="s">
        <v>380</v>
      </c>
      <c r="E92" s="14" t="s">
        <v>177</v>
      </c>
      <c r="F92" s="14" t="s">
        <v>63</v>
      </c>
      <c r="G92" s="14" t="s">
        <v>70</v>
      </c>
      <c r="H92" s="18">
        <v>400.0</v>
      </c>
      <c r="I92" s="18">
        <v>1514.1647136</v>
      </c>
      <c r="J92" s="18">
        <v>1211331.77088</v>
      </c>
      <c r="K92" s="19">
        <f t="shared" si="14"/>
        <v>52087266148</v>
      </c>
      <c r="L92" s="14">
        <v>2022.0</v>
      </c>
      <c r="M92" s="14">
        <v>2022.0</v>
      </c>
      <c r="N92" s="21" t="s">
        <v>50</v>
      </c>
      <c r="O92" s="14" t="s">
        <v>48</v>
      </c>
      <c r="P92" s="14" t="b">
        <v>1</v>
      </c>
      <c r="R92" s="22" t="s">
        <v>381</v>
      </c>
      <c r="S92" s="19" t="str">
        <f t="shared" si="2"/>
        <v>N/A_USA</v>
      </c>
    </row>
    <row r="93">
      <c r="A93" s="14" t="s">
        <v>382</v>
      </c>
      <c r="B93" s="14">
        <v>2024.0</v>
      </c>
      <c r="C93" s="17" t="s">
        <v>50</v>
      </c>
      <c r="D93" s="14" t="s">
        <v>382</v>
      </c>
      <c r="E93" s="14" t="s">
        <v>177</v>
      </c>
      <c r="F93" s="14" t="s">
        <v>63</v>
      </c>
      <c r="G93" s="14" t="s">
        <v>70</v>
      </c>
      <c r="H93" s="18">
        <v>230.0</v>
      </c>
      <c r="I93" s="18">
        <v>870.64471032</v>
      </c>
      <c r="J93" s="18">
        <v>696515.768256</v>
      </c>
      <c r="K93" s="19">
        <f t="shared" si="14"/>
        <v>29950178035</v>
      </c>
      <c r="L93" s="14">
        <v>2020.0</v>
      </c>
      <c r="M93" s="14">
        <v>2020.0</v>
      </c>
      <c r="N93" s="21" t="s">
        <v>50</v>
      </c>
      <c r="O93" s="14" t="s">
        <v>42</v>
      </c>
      <c r="P93" s="14" t="b">
        <v>0</v>
      </c>
      <c r="R93" s="26" t="s">
        <v>383</v>
      </c>
      <c r="S93" s="19" t="str">
        <f t="shared" si="2"/>
        <v>N/A_USA</v>
      </c>
    </row>
    <row r="94">
      <c r="A94" s="14" t="s">
        <v>384</v>
      </c>
      <c r="B94" s="14">
        <v>2021.0</v>
      </c>
      <c r="C94" s="17" t="s">
        <v>50</v>
      </c>
      <c r="D94" s="32" t="s">
        <v>385</v>
      </c>
      <c r="E94" s="14" t="s">
        <v>177</v>
      </c>
      <c r="F94" s="14" t="s">
        <v>63</v>
      </c>
      <c r="G94" s="14" t="s">
        <v>70</v>
      </c>
      <c r="H94" s="18">
        <v>60.0</v>
      </c>
      <c r="I94" s="18">
        <v>227.12470704</v>
      </c>
      <c r="J94" s="18">
        <v>181699.765632</v>
      </c>
      <c r="K94" s="19">
        <f t="shared" si="14"/>
        <v>7813089922</v>
      </c>
      <c r="L94" s="14">
        <v>2024.0</v>
      </c>
      <c r="M94" s="14">
        <v>2024.0</v>
      </c>
      <c r="N94" s="21" t="s">
        <v>50</v>
      </c>
      <c r="O94" s="14" t="s">
        <v>42</v>
      </c>
      <c r="P94" s="14" t="b">
        <v>1</v>
      </c>
      <c r="R94" s="22" t="s">
        <v>386</v>
      </c>
      <c r="S94" s="19" t="str">
        <f t="shared" si="2"/>
        <v>N/A_USA</v>
      </c>
    </row>
    <row r="95">
      <c r="A95" s="14" t="s">
        <v>387</v>
      </c>
      <c r="B95" s="14" t="s">
        <v>50</v>
      </c>
      <c r="C95" s="17" t="s">
        <v>50</v>
      </c>
      <c r="D95" s="14" t="s">
        <v>388</v>
      </c>
      <c r="E95" s="14" t="s">
        <v>177</v>
      </c>
      <c r="F95" s="14" t="s">
        <v>63</v>
      </c>
      <c r="G95" s="14" t="s">
        <v>70</v>
      </c>
      <c r="H95" s="18">
        <v>100.0</v>
      </c>
      <c r="I95" s="18">
        <v>378.5411784</v>
      </c>
      <c r="J95" s="18">
        <v>302832.94272</v>
      </c>
      <c r="K95" s="19">
        <f t="shared" si="14"/>
        <v>13021816537</v>
      </c>
      <c r="L95" s="14">
        <v>2020.0</v>
      </c>
      <c r="M95" s="14">
        <v>2020.0</v>
      </c>
      <c r="N95" s="21">
        <v>2.8E8</v>
      </c>
      <c r="O95" s="14" t="s">
        <v>42</v>
      </c>
      <c r="P95" s="14" t="b">
        <v>0</v>
      </c>
      <c r="R95" s="22" t="s">
        <v>389</v>
      </c>
      <c r="S95" s="19" t="str">
        <f t="shared" si="2"/>
        <v>N/A_USA</v>
      </c>
    </row>
    <row r="96">
      <c r="A96" s="14" t="s">
        <v>390</v>
      </c>
      <c r="B96" s="14">
        <v>2025.0</v>
      </c>
      <c r="C96" s="17" t="s">
        <v>50</v>
      </c>
      <c r="D96" s="14" t="s">
        <v>391</v>
      </c>
      <c r="E96" s="14" t="s">
        <v>177</v>
      </c>
      <c r="F96" s="14" t="s">
        <v>63</v>
      </c>
      <c r="G96" s="14" t="s">
        <v>70</v>
      </c>
      <c r="H96" s="18">
        <v>41.2</v>
      </c>
      <c r="I96" s="18">
        <v>155.95896550080002</v>
      </c>
      <c r="J96" s="18">
        <v>124767.17240064</v>
      </c>
      <c r="K96" s="19">
        <f t="shared" si="14"/>
        <v>5364988413</v>
      </c>
      <c r="L96" s="14">
        <v>2020.0</v>
      </c>
      <c r="M96" s="14">
        <v>2020.0</v>
      </c>
      <c r="N96" s="21" t="s">
        <v>50</v>
      </c>
      <c r="O96" s="14" t="s">
        <v>50</v>
      </c>
      <c r="P96" s="14" t="b">
        <v>0</v>
      </c>
      <c r="R96" s="22" t="s">
        <v>392</v>
      </c>
      <c r="S96" s="19" t="str">
        <f t="shared" si="2"/>
        <v>N/A_USA</v>
      </c>
    </row>
    <row r="97">
      <c r="A97" s="14" t="s">
        <v>393</v>
      </c>
      <c r="B97" s="14">
        <v>2022.0</v>
      </c>
      <c r="C97" s="17" t="s">
        <v>50</v>
      </c>
      <c r="D97" s="14" t="s">
        <v>394</v>
      </c>
      <c r="E97" s="14" t="s">
        <v>177</v>
      </c>
      <c r="F97" s="14" t="s">
        <v>63</v>
      </c>
      <c r="G97" s="14" t="s">
        <v>70</v>
      </c>
      <c r="H97" s="18">
        <v>90.0</v>
      </c>
      <c r="I97" s="18">
        <v>340.68706055999996</v>
      </c>
      <c r="J97" s="18">
        <v>272549.648448</v>
      </c>
      <c r="K97" s="19">
        <f t="shared" si="14"/>
        <v>11719634883</v>
      </c>
      <c r="L97" s="14">
        <v>2020.0</v>
      </c>
      <c r="M97" s="14">
        <v>2020.0</v>
      </c>
      <c r="N97" s="21">
        <v>1.5E8</v>
      </c>
      <c r="O97" s="14" t="s">
        <v>46</v>
      </c>
      <c r="P97" s="19" t="b">
        <v>0</v>
      </c>
      <c r="R97" s="26" t="s">
        <v>395</v>
      </c>
      <c r="S97" s="19" t="str">
        <f t="shared" si="2"/>
        <v>N/A_USA</v>
      </c>
    </row>
    <row r="98">
      <c r="A98" s="14" t="s">
        <v>393</v>
      </c>
      <c r="B98" s="14">
        <v>2024.0</v>
      </c>
      <c r="C98" s="17" t="s">
        <v>50</v>
      </c>
      <c r="D98" s="14" t="s">
        <v>396</v>
      </c>
      <c r="E98" s="14" t="s">
        <v>177</v>
      </c>
      <c r="F98" s="14" t="s">
        <v>63</v>
      </c>
      <c r="G98" s="14" t="s">
        <v>70</v>
      </c>
      <c r="H98" s="18">
        <v>110.0</v>
      </c>
      <c r="I98" s="18">
        <v>416.39529624</v>
      </c>
      <c r="J98" s="18">
        <v>333116.236992</v>
      </c>
      <c r="K98" s="19">
        <f t="shared" si="14"/>
        <v>14323998191</v>
      </c>
      <c r="L98" s="14">
        <v>2019.0</v>
      </c>
      <c r="M98" s="14">
        <v>2019.0</v>
      </c>
      <c r="N98" s="21" t="s">
        <v>50</v>
      </c>
      <c r="O98" s="14" t="s">
        <v>46</v>
      </c>
      <c r="P98" s="19" t="b">
        <v>0</v>
      </c>
      <c r="R98" s="26" t="s">
        <v>395</v>
      </c>
      <c r="S98" s="19" t="str">
        <f t="shared" si="2"/>
        <v>N/A_USA</v>
      </c>
    </row>
    <row r="99">
      <c r="A99" s="14" t="s">
        <v>397</v>
      </c>
      <c r="B99" s="14" t="s">
        <v>50</v>
      </c>
      <c r="C99" s="17" t="s">
        <v>50</v>
      </c>
      <c r="D99" s="14" t="s">
        <v>398</v>
      </c>
      <c r="E99" s="14" t="s">
        <v>177</v>
      </c>
      <c r="F99" s="14" t="s">
        <v>63</v>
      </c>
      <c r="G99" s="14" t="s">
        <v>70</v>
      </c>
      <c r="H99" s="18">
        <v>882.0</v>
      </c>
      <c r="I99" s="18">
        <v>3338.733193488</v>
      </c>
      <c r="J99" s="18">
        <v>2670986.5547904</v>
      </c>
      <c r="K99" s="19">
        <f t="shared" si="14"/>
        <v>114852421856</v>
      </c>
      <c r="L99" s="14">
        <v>2021.0</v>
      </c>
      <c r="M99" s="14">
        <v>2021.0</v>
      </c>
      <c r="N99" s="21">
        <v>6.0E9</v>
      </c>
      <c r="O99" s="14" t="s">
        <v>42</v>
      </c>
      <c r="P99" s="14" t="b">
        <v>1</v>
      </c>
      <c r="Q99" s="14" t="s">
        <v>399</v>
      </c>
      <c r="R99" s="26" t="s">
        <v>400</v>
      </c>
      <c r="S99" s="19" t="str">
        <f t="shared" si="2"/>
        <v>N/A_USA</v>
      </c>
    </row>
    <row r="100">
      <c r="A100" s="14" t="s">
        <v>401</v>
      </c>
      <c r="B100" s="14">
        <v>2024.0</v>
      </c>
      <c r="C100" s="17" t="s">
        <v>50</v>
      </c>
      <c r="D100" s="14" t="s">
        <v>402</v>
      </c>
      <c r="E100" s="14" t="s">
        <v>177</v>
      </c>
      <c r="F100" s="14" t="s">
        <v>63</v>
      </c>
      <c r="G100" s="14" t="s">
        <v>70</v>
      </c>
      <c r="H100" s="18">
        <v>120.0</v>
      </c>
      <c r="I100" s="18">
        <v>454.24941408</v>
      </c>
      <c r="J100" s="18">
        <v>363399.531264</v>
      </c>
      <c r="K100" s="19">
        <f t="shared" si="14"/>
        <v>15626179844</v>
      </c>
      <c r="L100" s="14">
        <v>2021.0</v>
      </c>
      <c r="M100" s="14">
        <v>2021.0</v>
      </c>
      <c r="N100" s="21">
        <v>6.0E8</v>
      </c>
      <c r="O100" s="14" t="s">
        <v>42</v>
      </c>
      <c r="P100" s="19" t="b">
        <v>0</v>
      </c>
      <c r="Q100" s="14" t="s">
        <v>403</v>
      </c>
      <c r="R100" s="22" t="s">
        <v>404</v>
      </c>
      <c r="S100" s="19" t="str">
        <f t="shared" si="2"/>
        <v>N/A_USA</v>
      </c>
    </row>
    <row r="101">
      <c r="A101" s="14" t="s">
        <v>405</v>
      </c>
      <c r="B101" s="14">
        <v>2024.0</v>
      </c>
      <c r="C101" s="17" t="s">
        <v>50</v>
      </c>
      <c r="D101" s="14" t="s">
        <v>406</v>
      </c>
      <c r="E101" s="14" t="s">
        <v>177</v>
      </c>
      <c r="F101" s="14" t="s">
        <v>63</v>
      </c>
      <c r="G101" s="14" t="s">
        <v>70</v>
      </c>
      <c r="H101" s="18">
        <v>20.0</v>
      </c>
      <c r="I101" s="18">
        <v>75.70823568</v>
      </c>
      <c r="J101" s="18">
        <v>60566.588544</v>
      </c>
      <c r="K101" s="19">
        <f t="shared" si="14"/>
        <v>2604363307</v>
      </c>
      <c r="L101" s="14">
        <v>2021.0</v>
      </c>
      <c r="M101" s="14">
        <v>2021.0</v>
      </c>
      <c r="N101" s="14" t="s">
        <v>50</v>
      </c>
      <c r="O101" s="14" t="s">
        <v>42</v>
      </c>
      <c r="P101" s="14" t="b">
        <v>1</v>
      </c>
      <c r="R101" s="26" t="s">
        <v>407</v>
      </c>
      <c r="S101" s="19" t="str">
        <f t="shared" si="2"/>
        <v>N/A_USA</v>
      </c>
    </row>
    <row r="102">
      <c r="A102" s="14" t="s">
        <v>408</v>
      </c>
      <c r="B102" s="14">
        <v>2022.0</v>
      </c>
      <c r="C102" s="17" t="s">
        <v>81</v>
      </c>
      <c r="D102" s="14" t="s">
        <v>409</v>
      </c>
      <c r="E102" s="14" t="s">
        <v>410</v>
      </c>
      <c r="F102" s="14" t="s">
        <v>411</v>
      </c>
      <c r="G102" s="14" t="s">
        <v>64</v>
      </c>
      <c r="H102" s="18" t="s">
        <v>50</v>
      </c>
      <c r="I102" s="18">
        <v>98.0</v>
      </c>
      <c r="J102" s="18">
        <f>I102*J101 /I101</f>
        <v>78400</v>
      </c>
      <c r="K102" s="19">
        <f t="shared" si="14"/>
        <v>3371200000</v>
      </c>
      <c r="L102" s="14">
        <v>2022.0</v>
      </c>
      <c r="M102" s="14">
        <v>2022.0</v>
      </c>
      <c r="N102" s="14" t="s">
        <v>50</v>
      </c>
      <c r="O102" s="14" t="s">
        <v>46</v>
      </c>
      <c r="P102" s="19" t="b">
        <v>0</v>
      </c>
      <c r="Q102" s="33" t="s">
        <v>412</v>
      </c>
      <c r="S102" s="19" t="str">
        <f t="shared" si="2"/>
        <v>HEFA - UCO_World</v>
      </c>
    </row>
    <row r="103">
      <c r="A103" s="14" t="s">
        <v>408</v>
      </c>
      <c r="B103" s="14">
        <v>2026.0</v>
      </c>
      <c r="C103" s="17" t="s">
        <v>81</v>
      </c>
      <c r="D103" s="14" t="s">
        <v>413</v>
      </c>
      <c r="E103" s="14" t="s">
        <v>410</v>
      </c>
      <c r="F103" s="14" t="s">
        <v>411</v>
      </c>
      <c r="G103" s="14" t="s">
        <v>64</v>
      </c>
      <c r="H103" s="18" t="s">
        <v>50</v>
      </c>
      <c r="I103" s="18">
        <f t="shared" ref="I103:I108" si="15">J103/800</f>
        <v>625</v>
      </c>
      <c r="J103" s="18">
        <v>500000.0</v>
      </c>
      <c r="K103" s="19">
        <f t="shared" si="14"/>
        <v>21500000000</v>
      </c>
      <c r="L103" s="14">
        <v>2023.0</v>
      </c>
      <c r="M103" s="14">
        <v>2023.0</v>
      </c>
      <c r="N103" s="21">
        <v>1.0E9</v>
      </c>
      <c r="O103" s="14" t="s">
        <v>44</v>
      </c>
      <c r="P103" s="19" t="b">
        <v>0</v>
      </c>
      <c r="Q103" s="33" t="s">
        <v>414</v>
      </c>
      <c r="R103" s="14" t="s">
        <v>415</v>
      </c>
      <c r="S103" s="19" t="str">
        <f t="shared" si="2"/>
        <v>HEFA - UCO_World</v>
      </c>
    </row>
    <row r="104">
      <c r="A104" s="14" t="s">
        <v>416</v>
      </c>
      <c r="B104" s="14">
        <v>2023.0</v>
      </c>
      <c r="C104" s="17" t="s">
        <v>60</v>
      </c>
      <c r="D104" s="14" t="s">
        <v>417</v>
      </c>
      <c r="E104" s="14" t="s">
        <v>410</v>
      </c>
      <c r="F104" s="14" t="s">
        <v>411</v>
      </c>
      <c r="G104" s="14" t="s">
        <v>64</v>
      </c>
      <c r="H104" s="18" t="s">
        <v>50</v>
      </c>
      <c r="I104" s="18">
        <f t="shared" si="15"/>
        <v>312.5</v>
      </c>
      <c r="J104" s="18">
        <v>250000.0</v>
      </c>
      <c r="K104" s="19">
        <f t="shared" si="14"/>
        <v>10750000000</v>
      </c>
      <c r="L104" s="14">
        <v>2023.0</v>
      </c>
      <c r="M104" s="14">
        <v>2023.0</v>
      </c>
      <c r="N104" s="21">
        <v>2.0E8</v>
      </c>
      <c r="O104" s="14" t="s">
        <v>44</v>
      </c>
      <c r="P104" s="19" t="b">
        <v>0</v>
      </c>
      <c r="Q104" s="33"/>
      <c r="R104" s="14" t="s">
        <v>418</v>
      </c>
      <c r="S104" s="19" t="str">
        <f t="shared" si="2"/>
        <v>FT_World</v>
      </c>
    </row>
    <row r="105">
      <c r="A105" s="14" t="s">
        <v>416</v>
      </c>
      <c r="B105" s="14">
        <v>2025.0</v>
      </c>
      <c r="C105" s="17" t="s">
        <v>60</v>
      </c>
      <c r="D105" s="14" t="s">
        <v>419</v>
      </c>
      <c r="E105" s="14" t="s">
        <v>410</v>
      </c>
      <c r="F105" s="14" t="s">
        <v>411</v>
      </c>
      <c r="G105" s="14" t="s">
        <v>64</v>
      </c>
      <c r="H105" s="18" t="s">
        <v>50</v>
      </c>
      <c r="I105" s="18">
        <f t="shared" si="15"/>
        <v>250</v>
      </c>
      <c r="J105" s="18">
        <v>200000.0</v>
      </c>
      <c r="K105" s="19">
        <f t="shared" si="14"/>
        <v>8600000000</v>
      </c>
      <c r="L105" s="14">
        <v>2023.0</v>
      </c>
      <c r="M105" s="14">
        <v>2023.0</v>
      </c>
      <c r="N105" s="21">
        <v>1.2E8</v>
      </c>
      <c r="O105" s="14" t="s">
        <v>42</v>
      </c>
      <c r="P105" s="19" t="b">
        <v>0</v>
      </c>
      <c r="Q105" s="33" t="s">
        <v>420</v>
      </c>
      <c r="R105" s="22" t="s">
        <v>421</v>
      </c>
      <c r="S105" s="19" t="str">
        <f t="shared" si="2"/>
        <v>FT_World</v>
      </c>
    </row>
    <row r="106">
      <c r="A106" s="14" t="s">
        <v>253</v>
      </c>
      <c r="B106" s="14">
        <v>2030.0</v>
      </c>
      <c r="C106" s="17" t="s">
        <v>50</v>
      </c>
      <c r="D106" s="14" t="s">
        <v>422</v>
      </c>
      <c r="E106" s="14" t="s">
        <v>410</v>
      </c>
      <c r="F106" s="14" t="s">
        <v>411</v>
      </c>
      <c r="G106" s="14" t="s">
        <v>411</v>
      </c>
      <c r="H106" s="18" t="s">
        <v>50</v>
      </c>
      <c r="I106" s="18">
        <f t="shared" si="15"/>
        <v>812.5</v>
      </c>
      <c r="J106" s="18">
        <v>650000.0</v>
      </c>
      <c r="K106" s="19">
        <f t="shared" si="14"/>
        <v>27950000000</v>
      </c>
      <c r="L106" s="14">
        <v>2021.0</v>
      </c>
      <c r="M106" s="14">
        <v>2021.0</v>
      </c>
      <c r="N106" s="21">
        <v>2.0E9</v>
      </c>
      <c r="O106" s="14" t="s">
        <v>42</v>
      </c>
      <c r="P106" s="19" t="b">
        <v>0</v>
      </c>
      <c r="Q106" s="34"/>
      <c r="R106" s="26" t="s">
        <v>423</v>
      </c>
      <c r="S106" s="19" t="str">
        <f t="shared" si="2"/>
        <v>N/A_Europe</v>
      </c>
    </row>
    <row r="107">
      <c r="A107" s="14" t="s">
        <v>424</v>
      </c>
      <c r="B107" s="14">
        <v>2026.0</v>
      </c>
      <c r="C107" s="17" t="s">
        <v>60</v>
      </c>
      <c r="D107" s="14" t="s">
        <v>425</v>
      </c>
      <c r="E107" s="14" t="s">
        <v>426</v>
      </c>
      <c r="F107" s="14" t="s">
        <v>411</v>
      </c>
      <c r="G107" s="14" t="s">
        <v>64</v>
      </c>
      <c r="H107" s="18" t="s">
        <v>50</v>
      </c>
      <c r="I107" s="18">
        <f t="shared" si="15"/>
        <v>50</v>
      </c>
      <c r="J107" s="18">
        <v>40000.0</v>
      </c>
      <c r="K107" s="19">
        <f t="shared" si="14"/>
        <v>1720000000</v>
      </c>
      <c r="L107" s="35">
        <v>44743.0</v>
      </c>
      <c r="M107" s="14">
        <v>2022.0</v>
      </c>
      <c r="N107" s="21">
        <v>6.0E8</v>
      </c>
      <c r="O107" s="14" t="s">
        <v>44</v>
      </c>
      <c r="P107" s="19" t="b">
        <v>0</v>
      </c>
      <c r="Q107" s="33"/>
      <c r="R107" s="36" t="s">
        <v>427</v>
      </c>
      <c r="S107" s="19" t="str">
        <f t="shared" si="2"/>
        <v>FT_World</v>
      </c>
    </row>
    <row r="108">
      <c r="A108" s="14" t="s">
        <v>59</v>
      </c>
      <c r="B108" s="14">
        <v>2022.0</v>
      </c>
      <c r="C108" s="17" t="s">
        <v>60</v>
      </c>
      <c r="D108" s="14" t="s">
        <v>428</v>
      </c>
      <c r="E108" s="14" t="s">
        <v>410</v>
      </c>
      <c r="F108" s="14" t="s">
        <v>411</v>
      </c>
      <c r="G108" s="14" t="s">
        <v>64</v>
      </c>
      <c r="H108" s="18" t="s">
        <v>50</v>
      </c>
      <c r="I108" s="18">
        <f t="shared" si="15"/>
        <v>0.411625</v>
      </c>
      <c r="J108" s="18">
        <v>329.3</v>
      </c>
      <c r="K108" s="19">
        <f t="shared" si="14"/>
        <v>14159900</v>
      </c>
      <c r="L108" s="14" t="s">
        <v>50</v>
      </c>
      <c r="M108" s="14" t="s">
        <v>50</v>
      </c>
      <c r="N108" s="21">
        <v>2.5E8</v>
      </c>
      <c r="O108" s="14" t="s">
        <v>42</v>
      </c>
      <c r="P108" s="19" t="b">
        <v>0</v>
      </c>
      <c r="Q108" s="33"/>
      <c r="R108" s="22" t="s">
        <v>429</v>
      </c>
      <c r="S108" s="19" t="str">
        <f t="shared" si="2"/>
        <v>FT_World</v>
      </c>
    </row>
    <row r="109">
      <c r="A109" s="14" t="s">
        <v>430</v>
      </c>
      <c r="B109" s="14"/>
      <c r="C109" s="14" t="s">
        <v>50</v>
      </c>
      <c r="D109" s="14" t="s">
        <v>431</v>
      </c>
      <c r="E109" s="14" t="s">
        <v>410</v>
      </c>
      <c r="F109" s="14" t="s">
        <v>411</v>
      </c>
      <c r="G109" s="14" t="s">
        <v>411</v>
      </c>
      <c r="H109" s="18" t="s">
        <v>50</v>
      </c>
      <c r="I109" s="18">
        <v>1.5</v>
      </c>
      <c r="J109" s="18">
        <f>I109*800</f>
        <v>1200</v>
      </c>
      <c r="L109" s="27">
        <v>44927.0</v>
      </c>
      <c r="M109" s="14">
        <v>2023.0</v>
      </c>
      <c r="N109" s="21">
        <v>8800000.0</v>
      </c>
      <c r="O109" s="14" t="s">
        <v>42</v>
      </c>
      <c r="P109" s="19" t="b">
        <v>0</v>
      </c>
      <c r="Q109" s="33" t="s">
        <v>432</v>
      </c>
      <c r="R109" s="22" t="s">
        <v>433</v>
      </c>
      <c r="S109" s="19" t="str">
        <f t="shared" si="2"/>
        <v>N/A_Europe</v>
      </c>
    </row>
    <row r="110">
      <c r="A110" s="14" t="s">
        <v>416</v>
      </c>
      <c r="B110" s="14">
        <v>2024.0</v>
      </c>
      <c r="C110" s="17" t="s">
        <v>60</v>
      </c>
      <c r="D110" s="14" t="s">
        <v>434</v>
      </c>
      <c r="E110" s="14" t="s">
        <v>410</v>
      </c>
      <c r="F110" s="14" t="s">
        <v>411</v>
      </c>
      <c r="G110" s="14" t="s">
        <v>64</v>
      </c>
      <c r="H110" s="18" t="s">
        <v>50</v>
      </c>
      <c r="I110" s="18" t="s">
        <v>50</v>
      </c>
      <c r="J110" s="18" t="s">
        <v>50</v>
      </c>
      <c r="K110" s="18" t="s">
        <v>50</v>
      </c>
      <c r="L110" s="35">
        <v>44682.0</v>
      </c>
      <c r="M110" s="14">
        <v>2022.0</v>
      </c>
      <c r="N110" s="14" t="s">
        <v>50</v>
      </c>
      <c r="O110" s="14" t="s">
        <v>44</v>
      </c>
      <c r="P110" s="19" t="b">
        <v>0</v>
      </c>
      <c r="Q110" s="33" t="s">
        <v>435</v>
      </c>
      <c r="S110" s="19" t="str">
        <f t="shared" si="2"/>
        <v>FT_World</v>
      </c>
    </row>
    <row r="111">
      <c r="A111" s="14" t="s">
        <v>416</v>
      </c>
      <c r="B111" s="14" t="s">
        <v>50</v>
      </c>
      <c r="C111" s="17" t="s">
        <v>50</v>
      </c>
      <c r="D111" s="14" t="s">
        <v>434</v>
      </c>
      <c r="E111" s="14" t="s">
        <v>410</v>
      </c>
      <c r="F111" s="14" t="s">
        <v>411</v>
      </c>
      <c r="G111" s="14" t="s">
        <v>411</v>
      </c>
      <c r="H111" s="18" t="s">
        <v>50</v>
      </c>
      <c r="I111" s="18" t="s">
        <v>50</v>
      </c>
      <c r="J111" s="18" t="s">
        <v>50</v>
      </c>
      <c r="K111" s="18" t="s">
        <v>50</v>
      </c>
      <c r="L111" s="35">
        <v>44409.0</v>
      </c>
      <c r="M111" s="14">
        <v>2021.0</v>
      </c>
      <c r="N111" s="14" t="s">
        <v>50</v>
      </c>
      <c r="O111" s="14" t="s">
        <v>46</v>
      </c>
      <c r="P111" s="19" t="b">
        <v>0</v>
      </c>
      <c r="Q111" s="33" t="s">
        <v>435</v>
      </c>
      <c r="S111" s="19" t="str">
        <f t="shared" si="2"/>
        <v>N/A_Europe</v>
      </c>
    </row>
    <row r="112">
      <c r="A112" s="14" t="s">
        <v>436</v>
      </c>
      <c r="B112" s="14">
        <v>2019.0</v>
      </c>
      <c r="C112" s="17" t="s">
        <v>87</v>
      </c>
      <c r="D112" s="14" t="s">
        <v>437</v>
      </c>
      <c r="E112" s="14" t="s">
        <v>438</v>
      </c>
      <c r="F112" s="14" t="s">
        <v>411</v>
      </c>
      <c r="G112" s="14" t="s">
        <v>64</v>
      </c>
      <c r="H112" s="18" t="s">
        <v>50</v>
      </c>
      <c r="I112" s="18">
        <f t="shared" ref="I112:I113" si="16">J112/800</f>
        <v>625</v>
      </c>
      <c r="J112" s="18">
        <v>500000.0</v>
      </c>
      <c r="K112" s="19">
        <f t="shared" ref="K112:K113" si="17">(J112*1000)*43</f>
        <v>21500000000</v>
      </c>
      <c r="L112" s="14">
        <v>2019.0</v>
      </c>
      <c r="M112" s="14">
        <v>2019.0</v>
      </c>
      <c r="N112" s="21">
        <v>3.75E8</v>
      </c>
      <c r="O112" s="14" t="s">
        <v>46</v>
      </c>
      <c r="P112" s="19" t="b">
        <v>0</v>
      </c>
      <c r="Q112" s="37" t="s">
        <v>439</v>
      </c>
      <c r="R112" s="22" t="s">
        <v>440</v>
      </c>
      <c r="S112" s="19" t="str">
        <f t="shared" si="2"/>
        <v>HEFA_World</v>
      </c>
    </row>
    <row r="113">
      <c r="A113" s="14" t="s">
        <v>436</v>
      </c>
      <c r="B113" s="14">
        <v>2024.0</v>
      </c>
      <c r="C113" s="17" t="s">
        <v>87</v>
      </c>
      <c r="D113" s="14" t="s">
        <v>441</v>
      </c>
      <c r="E113" s="14" t="s">
        <v>438</v>
      </c>
      <c r="F113" s="14" t="s">
        <v>411</v>
      </c>
      <c r="G113" s="14" t="s">
        <v>64</v>
      </c>
      <c r="H113" s="18" t="s">
        <v>50</v>
      </c>
      <c r="I113" s="18">
        <f t="shared" si="16"/>
        <v>500</v>
      </c>
      <c r="J113" s="18">
        <v>400000.0</v>
      </c>
      <c r="K113" s="19">
        <f t="shared" si="17"/>
        <v>17200000000</v>
      </c>
      <c r="L113" s="14">
        <v>2025.0</v>
      </c>
      <c r="M113" s="14">
        <v>2025.0</v>
      </c>
      <c r="N113" s="21">
        <v>5.0E8</v>
      </c>
      <c r="O113" s="14" t="s">
        <v>46</v>
      </c>
      <c r="P113" s="14" t="b">
        <v>0</v>
      </c>
      <c r="Q113" s="33" t="s">
        <v>442</v>
      </c>
      <c r="R113" s="22" t="s">
        <v>443</v>
      </c>
      <c r="S113" s="19" t="str">
        <f t="shared" si="2"/>
        <v>HEFA_World</v>
      </c>
    </row>
    <row r="114">
      <c r="A114" s="14" t="s">
        <v>436</v>
      </c>
      <c r="B114" s="14">
        <v>2021.0</v>
      </c>
      <c r="C114" s="17" t="s">
        <v>87</v>
      </c>
      <c r="D114" s="14" t="s">
        <v>444</v>
      </c>
      <c r="E114" s="14" t="s">
        <v>438</v>
      </c>
      <c r="F114" s="14" t="s">
        <v>411</v>
      </c>
      <c r="G114" s="14" t="s">
        <v>64</v>
      </c>
      <c r="H114" s="18" t="s">
        <v>50</v>
      </c>
      <c r="I114" s="18" t="s">
        <v>50</v>
      </c>
      <c r="J114" s="18" t="s">
        <v>50</v>
      </c>
      <c r="K114" s="18" t="s">
        <v>50</v>
      </c>
      <c r="L114" s="14">
        <v>2021.0</v>
      </c>
      <c r="M114" s="14">
        <v>2021.0</v>
      </c>
      <c r="N114" s="14" t="s">
        <v>50</v>
      </c>
      <c r="O114" s="14" t="s">
        <v>46</v>
      </c>
      <c r="P114" s="19" t="b">
        <v>0</v>
      </c>
      <c r="Q114" s="33" t="s">
        <v>445</v>
      </c>
      <c r="S114" s="19" t="str">
        <f t="shared" si="2"/>
        <v>HEFA_World</v>
      </c>
    </row>
    <row r="115">
      <c r="A115" s="14" t="s">
        <v>436</v>
      </c>
      <c r="B115" s="14" t="s">
        <v>50</v>
      </c>
      <c r="C115" s="17" t="s">
        <v>60</v>
      </c>
      <c r="D115" s="14" t="s">
        <v>446</v>
      </c>
      <c r="E115" s="14" t="s">
        <v>438</v>
      </c>
      <c r="F115" s="14" t="s">
        <v>411</v>
      </c>
      <c r="G115" s="14" t="s">
        <v>64</v>
      </c>
      <c r="H115" s="18" t="s">
        <v>50</v>
      </c>
      <c r="I115" s="18" t="s">
        <v>50</v>
      </c>
      <c r="J115" s="18" t="s">
        <v>50</v>
      </c>
      <c r="K115" s="18" t="s">
        <v>50</v>
      </c>
      <c r="M115" s="14" t="s">
        <v>50</v>
      </c>
      <c r="N115" s="14" t="s">
        <v>50</v>
      </c>
      <c r="O115" s="14" t="s">
        <v>50</v>
      </c>
      <c r="P115" s="19" t="b">
        <v>0</v>
      </c>
      <c r="Q115" s="33" t="s">
        <v>447</v>
      </c>
      <c r="S115" s="19" t="str">
        <f t="shared" si="2"/>
        <v>FT_World</v>
      </c>
    </row>
    <row r="116">
      <c r="A116" s="14" t="s">
        <v>448</v>
      </c>
      <c r="B116" s="14">
        <v>2026.0</v>
      </c>
      <c r="C116" s="17" t="s">
        <v>169</v>
      </c>
      <c r="D116" s="14" t="s">
        <v>50</v>
      </c>
      <c r="E116" s="14" t="s">
        <v>438</v>
      </c>
      <c r="F116" s="14" t="s">
        <v>411</v>
      </c>
      <c r="G116" s="14" t="s">
        <v>64</v>
      </c>
      <c r="H116" s="18" t="s">
        <v>50</v>
      </c>
      <c r="I116" s="18" t="s">
        <v>50</v>
      </c>
      <c r="J116" s="18" t="s">
        <v>50</v>
      </c>
      <c r="K116" s="18" t="s">
        <v>50</v>
      </c>
      <c r="L116" s="35">
        <v>2023.0</v>
      </c>
      <c r="M116" s="14">
        <v>2023.0</v>
      </c>
      <c r="N116" s="14" t="s">
        <v>50</v>
      </c>
      <c r="O116" s="14" t="s">
        <v>44</v>
      </c>
      <c r="P116" s="14" t="b">
        <v>0</v>
      </c>
      <c r="Q116" s="33" t="s">
        <v>449</v>
      </c>
      <c r="S116" s="19" t="str">
        <f t="shared" si="2"/>
        <v>ATJ_World</v>
      </c>
    </row>
    <row r="117">
      <c r="A117" s="14" t="s">
        <v>450</v>
      </c>
      <c r="B117" s="14">
        <v>2027.0</v>
      </c>
      <c r="C117" s="17" t="s">
        <v>60</v>
      </c>
      <c r="D117" s="14" t="s">
        <v>451</v>
      </c>
      <c r="E117" s="14" t="s">
        <v>438</v>
      </c>
      <c r="F117" s="14" t="s">
        <v>411</v>
      </c>
      <c r="G117" s="14" t="s">
        <v>64</v>
      </c>
      <c r="H117" s="18" t="s">
        <v>50</v>
      </c>
      <c r="I117" s="18">
        <v>0.75</v>
      </c>
      <c r="J117" s="18">
        <f>I117*800</f>
        <v>600</v>
      </c>
      <c r="K117" s="19">
        <f>(J117*1000)*43</f>
        <v>25800000</v>
      </c>
      <c r="L117" s="35">
        <v>2023.0</v>
      </c>
      <c r="M117" s="14">
        <v>2023.0</v>
      </c>
      <c r="N117" s="21">
        <v>1.0E9</v>
      </c>
      <c r="O117" s="14" t="s">
        <v>42</v>
      </c>
      <c r="P117" s="14" t="b">
        <v>0</v>
      </c>
      <c r="Q117" s="38" t="s">
        <v>452</v>
      </c>
      <c r="S117" s="19" t="str">
        <f t="shared" si="2"/>
        <v>FT_World</v>
      </c>
    </row>
    <row r="118">
      <c r="A118" s="14" t="s">
        <v>453</v>
      </c>
      <c r="B118" s="14">
        <v>2028.0</v>
      </c>
      <c r="C118" s="17" t="s">
        <v>50</v>
      </c>
      <c r="D118" s="14" t="s">
        <v>454</v>
      </c>
      <c r="E118" s="14" t="s">
        <v>438</v>
      </c>
      <c r="F118" s="14" t="s">
        <v>411</v>
      </c>
      <c r="G118" s="14" t="s">
        <v>411</v>
      </c>
      <c r="H118" s="18" t="s">
        <v>50</v>
      </c>
      <c r="I118" s="18" t="s">
        <v>50</v>
      </c>
      <c r="J118" s="18" t="s">
        <v>50</v>
      </c>
      <c r="K118" s="18" t="s">
        <v>50</v>
      </c>
      <c r="L118" s="35">
        <v>2022.0</v>
      </c>
      <c r="M118" s="14">
        <v>2022.0</v>
      </c>
      <c r="N118" s="14" t="s">
        <v>50</v>
      </c>
      <c r="O118" s="14" t="s">
        <v>42</v>
      </c>
      <c r="P118" s="14" t="b">
        <v>1</v>
      </c>
      <c r="Q118" s="33" t="s">
        <v>455</v>
      </c>
      <c r="S118" s="19" t="str">
        <f t="shared" si="2"/>
        <v>N/A_Europe</v>
      </c>
    </row>
    <row r="119">
      <c r="A119" s="14" t="s">
        <v>456</v>
      </c>
      <c r="B119" s="14">
        <v>2028.0</v>
      </c>
      <c r="C119" s="17" t="s">
        <v>60</v>
      </c>
      <c r="D119" s="14" t="s">
        <v>457</v>
      </c>
      <c r="E119" s="14" t="s">
        <v>458</v>
      </c>
      <c r="F119" s="14" t="s">
        <v>411</v>
      </c>
      <c r="G119" s="14" t="s">
        <v>64</v>
      </c>
      <c r="H119" s="18" t="s">
        <v>50</v>
      </c>
      <c r="I119" s="18">
        <f t="shared" ref="I119:I120" si="18">J119/800</f>
        <v>56.25</v>
      </c>
      <c r="J119" s="18">
        <v>45000.0</v>
      </c>
      <c r="K119" s="19">
        <f t="shared" ref="K119:K120" si="19">(J119*1000)*43</f>
        <v>1935000000</v>
      </c>
      <c r="L119" s="35">
        <v>2023.0</v>
      </c>
      <c r="M119" s="14">
        <v>2023.0</v>
      </c>
      <c r="N119" s="14" t="s">
        <v>50</v>
      </c>
      <c r="O119" s="14" t="s">
        <v>44</v>
      </c>
      <c r="P119" s="19" t="b">
        <v>0</v>
      </c>
      <c r="Q119" s="33" t="s">
        <v>459</v>
      </c>
      <c r="S119" s="19" t="str">
        <f t="shared" si="2"/>
        <v>FT_World</v>
      </c>
    </row>
    <row r="120">
      <c r="A120" s="14" t="s">
        <v>460</v>
      </c>
      <c r="B120" s="14">
        <v>2021.0</v>
      </c>
      <c r="C120" s="17" t="s">
        <v>60</v>
      </c>
      <c r="D120" s="14" t="s">
        <v>461</v>
      </c>
      <c r="E120" s="14" t="s">
        <v>462</v>
      </c>
      <c r="F120" s="14" t="s">
        <v>411</v>
      </c>
      <c r="G120" s="14" t="s">
        <v>64</v>
      </c>
      <c r="H120" s="18" t="s">
        <v>50</v>
      </c>
      <c r="I120" s="18">
        <f t="shared" si="18"/>
        <v>62.5</v>
      </c>
      <c r="J120" s="18">
        <v>50000.0</v>
      </c>
      <c r="K120" s="19">
        <f t="shared" si="19"/>
        <v>2150000000</v>
      </c>
      <c r="L120" s="35">
        <v>2021.0</v>
      </c>
      <c r="M120" s="14">
        <v>2021.0</v>
      </c>
      <c r="N120" s="14">
        <v>5.8E7</v>
      </c>
      <c r="O120" s="14" t="s">
        <v>46</v>
      </c>
      <c r="P120" s="19" t="b">
        <v>0</v>
      </c>
      <c r="R120" s="39" t="s">
        <v>463</v>
      </c>
      <c r="S120" s="19" t="str">
        <f t="shared" si="2"/>
        <v>FT_World</v>
      </c>
    </row>
    <row r="121">
      <c r="A121" s="14" t="s">
        <v>464</v>
      </c>
      <c r="B121" s="14">
        <v>2028.0</v>
      </c>
      <c r="C121" s="17" t="s">
        <v>60</v>
      </c>
      <c r="D121" s="14" t="s">
        <v>465</v>
      </c>
      <c r="E121" s="14" t="s">
        <v>462</v>
      </c>
      <c r="F121" s="14" t="s">
        <v>411</v>
      </c>
      <c r="G121" s="14" t="s">
        <v>64</v>
      </c>
      <c r="H121" s="18" t="s">
        <v>50</v>
      </c>
      <c r="I121" s="18" t="s">
        <v>50</v>
      </c>
      <c r="J121" s="18" t="s">
        <v>50</v>
      </c>
      <c r="K121" s="14" t="s">
        <v>50</v>
      </c>
      <c r="L121" s="35">
        <v>44348.0</v>
      </c>
      <c r="M121" s="14">
        <v>2021.0</v>
      </c>
      <c r="N121" s="14">
        <v>1.0E9</v>
      </c>
      <c r="O121" s="14" t="s">
        <v>44</v>
      </c>
      <c r="P121" s="19" t="b">
        <v>0</v>
      </c>
      <c r="Q121" s="33" t="s">
        <v>466</v>
      </c>
      <c r="R121" s="22" t="s">
        <v>467</v>
      </c>
      <c r="S121" s="19" t="str">
        <f t="shared" si="2"/>
        <v>FT_World</v>
      </c>
    </row>
    <row r="122">
      <c r="A122" s="14" t="s">
        <v>185</v>
      </c>
      <c r="B122" s="14">
        <v>2025.0</v>
      </c>
      <c r="C122" s="17" t="s">
        <v>60</v>
      </c>
      <c r="D122" s="14" t="s">
        <v>468</v>
      </c>
      <c r="E122" s="14" t="s">
        <v>462</v>
      </c>
      <c r="F122" s="14" t="s">
        <v>411</v>
      </c>
      <c r="G122" s="14" t="s">
        <v>64</v>
      </c>
      <c r="H122" s="18" t="s">
        <v>50</v>
      </c>
      <c r="I122" s="18">
        <f>J122/800</f>
        <v>0</v>
      </c>
      <c r="J122" s="18">
        <f>I122*800</f>
        <v>0</v>
      </c>
      <c r="K122" s="19">
        <f>(J122*1000)*43</f>
        <v>0</v>
      </c>
      <c r="L122" s="35">
        <v>44348.0</v>
      </c>
      <c r="M122" s="14">
        <v>2021.0</v>
      </c>
      <c r="N122" s="14">
        <v>6.0E8</v>
      </c>
      <c r="O122" s="14" t="s">
        <v>42</v>
      </c>
      <c r="P122" s="19" t="b">
        <v>0</v>
      </c>
      <c r="R122" s="39" t="s">
        <v>469</v>
      </c>
      <c r="S122" s="19" t="str">
        <f t="shared" si="2"/>
        <v>FT_World</v>
      </c>
    </row>
    <row r="123">
      <c r="A123" s="14" t="s">
        <v>470</v>
      </c>
      <c r="B123" s="14" t="s">
        <v>50</v>
      </c>
      <c r="C123" s="17" t="s">
        <v>50</v>
      </c>
      <c r="D123" s="14" t="s">
        <v>471</v>
      </c>
      <c r="E123" s="14" t="s">
        <v>462</v>
      </c>
      <c r="F123" s="14" t="s">
        <v>411</v>
      </c>
      <c r="G123" s="14" t="s">
        <v>411</v>
      </c>
      <c r="H123" s="18" t="s">
        <v>50</v>
      </c>
      <c r="I123" s="18" t="s">
        <v>50</v>
      </c>
      <c r="J123" s="18" t="s">
        <v>50</v>
      </c>
      <c r="K123" s="18" t="s">
        <v>50</v>
      </c>
      <c r="L123" s="35" t="s">
        <v>50</v>
      </c>
      <c r="M123" s="14" t="s">
        <v>50</v>
      </c>
      <c r="N123" s="14" t="s">
        <v>50</v>
      </c>
      <c r="O123" s="14" t="s">
        <v>44</v>
      </c>
      <c r="P123" s="19" t="b">
        <v>0</v>
      </c>
      <c r="Q123" s="33" t="s">
        <v>472</v>
      </c>
      <c r="S123" s="19" t="str">
        <f t="shared" si="2"/>
        <v>N/A_Europe</v>
      </c>
    </row>
    <row r="124">
      <c r="A124" s="14" t="s">
        <v>118</v>
      </c>
      <c r="B124" s="14">
        <v>2025.0</v>
      </c>
      <c r="C124" s="17" t="s">
        <v>169</v>
      </c>
      <c r="D124" s="14" t="s">
        <v>473</v>
      </c>
      <c r="E124" s="14" t="s">
        <v>462</v>
      </c>
      <c r="F124" s="14" t="s">
        <v>411</v>
      </c>
      <c r="G124" s="14" t="s">
        <v>64</v>
      </c>
      <c r="H124" s="18" t="s">
        <v>50</v>
      </c>
      <c r="I124" s="18">
        <v>100.0</v>
      </c>
      <c r="J124" s="18">
        <f>I124*800</f>
        <v>80000</v>
      </c>
      <c r="K124" s="19">
        <f>(J124*1000)*43</f>
        <v>3440000000</v>
      </c>
      <c r="L124" s="35">
        <v>45017.0</v>
      </c>
      <c r="M124" s="14">
        <v>2023.0</v>
      </c>
      <c r="N124" s="14" t="s">
        <v>50</v>
      </c>
      <c r="O124" s="14" t="s">
        <v>44</v>
      </c>
      <c r="P124" s="19" t="b">
        <v>0</v>
      </c>
      <c r="Q124" s="33" t="s">
        <v>474</v>
      </c>
      <c r="R124" s="22" t="s">
        <v>475</v>
      </c>
      <c r="S124" s="19" t="str">
        <f t="shared" si="2"/>
        <v>ATJ_World</v>
      </c>
    </row>
    <row r="125">
      <c r="A125" s="14" t="s">
        <v>137</v>
      </c>
      <c r="B125" s="14" t="s">
        <v>50</v>
      </c>
      <c r="C125" s="17" t="s">
        <v>87</v>
      </c>
      <c r="D125" s="14" t="s">
        <v>476</v>
      </c>
      <c r="E125" s="14" t="s">
        <v>462</v>
      </c>
      <c r="F125" s="14" t="s">
        <v>411</v>
      </c>
      <c r="G125" s="14" t="s">
        <v>64</v>
      </c>
      <c r="H125" s="18" t="s">
        <v>50</v>
      </c>
      <c r="I125" s="18" t="s">
        <v>50</v>
      </c>
      <c r="J125" s="18" t="s">
        <v>50</v>
      </c>
      <c r="K125" s="14" t="s">
        <v>50</v>
      </c>
      <c r="L125" s="35">
        <v>44440.0</v>
      </c>
      <c r="M125" s="14">
        <v>2021.0</v>
      </c>
      <c r="N125" s="14" t="s">
        <v>50</v>
      </c>
      <c r="O125" s="14" t="s">
        <v>44</v>
      </c>
      <c r="P125" s="19" t="b">
        <v>0</v>
      </c>
      <c r="Q125" s="40" t="s">
        <v>477</v>
      </c>
      <c r="R125" s="22" t="s">
        <v>478</v>
      </c>
      <c r="S125" s="19" t="str">
        <f t="shared" si="2"/>
        <v>HEFA_World</v>
      </c>
    </row>
    <row r="126">
      <c r="A126" s="14" t="s">
        <v>479</v>
      </c>
      <c r="B126" s="14">
        <v>2024.0</v>
      </c>
      <c r="C126" s="17" t="s">
        <v>81</v>
      </c>
      <c r="D126" s="14" t="s">
        <v>480</v>
      </c>
      <c r="E126" s="14" t="s">
        <v>481</v>
      </c>
      <c r="F126" s="14" t="s">
        <v>411</v>
      </c>
      <c r="G126" s="14" t="s">
        <v>64</v>
      </c>
      <c r="H126" s="18" t="s">
        <v>50</v>
      </c>
      <c r="I126" s="18">
        <f t="shared" ref="I126:I130" si="20">J126/800</f>
        <v>187.5</v>
      </c>
      <c r="J126" s="18">
        <v>150000.0</v>
      </c>
      <c r="K126" s="19">
        <f t="shared" ref="K126:K130" si="21">(J126*1000)*43</f>
        <v>6450000000</v>
      </c>
      <c r="L126" s="35">
        <v>2025.0</v>
      </c>
      <c r="M126" s="14">
        <v>2025.0</v>
      </c>
      <c r="N126" s="14" t="s">
        <v>50</v>
      </c>
      <c r="O126" s="14" t="s">
        <v>46</v>
      </c>
      <c r="P126" s="19" t="b">
        <v>0</v>
      </c>
      <c r="Q126" s="34"/>
      <c r="S126" s="19" t="str">
        <f t="shared" si="2"/>
        <v>HEFA - UCO_World</v>
      </c>
    </row>
    <row r="127">
      <c r="A127" s="14" t="s">
        <v>479</v>
      </c>
      <c r="B127" s="14">
        <v>2021.0</v>
      </c>
      <c r="C127" s="17" t="s">
        <v>81</v>
      </c>
      <c r="D127" s="14" t="s">
        <v>482</v>
      </c>
      <c r="E127" s="14" t="s">
        <v>481</v>
      </c>
      <c r="F127" s="14" t="s">
        <v>411</v>
      </c>
      <c r="G127" s="14" t="s">
        <v>64</v>
      </c>
      <c r="H127" s="18" t="s">
        <v>50</v>
      </c>
      <c r="I127" s="18">
        <f t="shared" si="20"/>
        <v>0</v>
      </c>
      <c r="J127" s="18">
        <v>0.0</v>
      </c>
      <c r="K127" s="19">
        <f t="shared" si="21"/>
        <v>0</v>
      </c>
      <c r="L127" s="35" t="s">
        <v>50</v>
      </c>
      <c r="M127" s="14" t="s">
        <v>50</v>
      </c>
      <c r="N127" s="14" t="s">
        <v>50</v>
      </c>
      <c r="O127" s="14" t="s">
        <v>46</v>
      </c>
      <c r="P127" s="19" t="b">
        <v>0</v>
      </c>
      <c r="Q127" s="33" t="s">
        <v>483</v>
      </c>
      <c r="S127" s="19" t="str">
        <f t="shared" si="2"/>
        <v>HEFA - UCO_World</v>
      </c>
    </row>
    <row r="128">
      <c r="A128" s="14" t="s">
        <v>479</v>
      </c>
      <c r="B128" s="14">
        <v>2022.0</v>
      </c>
      <c r="C128" s="17" t="s">
        <v>81</v>
      </c>
      <c r="D128" s="14" t="s">
        <v>484</v>
      </c>
      <c r="E128" s="14" t="s">
        <v>481</v>
      </c>
      <c r="F128" s="14" t="s">
        <v>411</v>
      </c>
      <c r="G128" s="14" t="s">
        <v>64</v>
      </c>
      <c r="H128" s="18" t="s">
        <v>50</v>
      </c>
      <c r="I128" s="18">
        <f t="shared" si="20"/>
        <v>12.5</v>
      </c>
      <c r="J128" s="18">
        <v>10000.0</v>
      </c>
      <c r="K128" s="19">
        <f t="shared" si="21"/>
        <v>430000000</v>
      </c>
      <c r="L128" s="35">
        <v>2021.0</v>
      </c>
      <c r="M128" s="14">
        <v>2021.0</v>
      </c>
      <c r="N128" s="14" t="s">
        <v>50</v>
      </c>
      <c r="O128" s="14" t="s">
        <v>46</v>
      </c>
      <c r="P128" s="19" t="b">
        <v>0</v>
      </c>
      <c r="Q128" s="34"/>
      <c r="S128" s="19" t="str">
        <f t="shared" si="2"/>
        <v>HEFA - UCO_World</v>
      </c>
    </row>
    <row r="129">
      <c r="A129" s="14" t="s">
        <v>479</v>
      </c>
      <c r="B129" s="14" t="s">
        <v>50</v>
      </c>
      <c r="C129" s="17" t="s">
        <v>81</v>
      </c>
      <c r="D129" s="14" t="s">
        <v>485</v>
      </c>
      <c r="E129" s="14" t="s">
        <v>481</v>
      </c>
      <c r="F129" s="14" t="s">
        <v>411</v>
      </c>
      <c r="G129" s="14" t="s">
        <v>64</v>
      </c>
      <c r="H129" s="18" t="s">
        <v>50</v>
      </c>
      <c r="I129" s="18">
        <f t="shared" si="20"/>
        <v>62.5</v>
      </c>
      <c r="J129" s="18">
        <v>50000.0</v>
      </c>
      <c r="K129" s="19">
        <f t="shared" si="21"/>
        <v>2150000000</v>
      </c>
      <c r="L129" s="35">
        <v>2024.0</v>
      </c>
      <c r="M129" s="14">
        <v>2022.0</v>
      </c>
      <c r="N129" s="14" t="s">
        <v>50</v>
      </c>
      <c r="O129" s="14" t="s">
        <v>42</v>
      </c>
      <c r="P129" s="19" t="b">
        <v>0</v>
      </c>
      <c r="Q129" s="33" t="s">
        <v>486</v>
      </c>
      <c r="S129" s="19" t="str">
        <f t="shared" si="2"/>
        <v>HEFA - UCO_World</v>
      </c>
    </row>
    <row r="130">
      <c r="A130" s="14" t="s">
        <v>487</v>
      </c>
      <c r="B130" s="14">
        <v>2026.0</v>
      </c>
      <c r="C130" s="17" t="s">
        <v>169</v>
      </c>
      <c r="D130" s="14" t="s">
        <v>488</v>
      </c>
      <c r="E130" s="14" t="s">
        <v>489</v>
      </c>
      <c r="F130" s="14" t="s">
        <v>411</v>
      </c>
      <c r="G130" s="14" t="s">
        <v>64</v>
      </c>
      <c r="H130" s="18" t="s">
        <v>50</v>
      </c>
      <c r="I130" s="18">
        <f t="shared" si="20"/>
        <v>75</v>
      </c>
      <c r="J130" s="18">
        <v>60000.0</v>
      </c>
      <c r="K130" s="19">
        <f t="shared" si="21"/>
        <v>2580000000</v>
      </c>
      <c r="L130" s="35">
        <v>2025.0</v>
      </c>
      <c r="M130" s="14">
        <v>2022.0</v>
      </c>
      <c r="N130" s="14" t="s">
        <v>50</v>
      </c>
      <c r="O130" s="14" t="s">
        <v>46</v>
      </c>
      <c r="P130" s="19" t="b">
        <v>0</v>
      </c>
      <c r="Q130" s="33"/>
      <c r="S130" s="19" t="str">
        <f t="shared" si="2"/>
        <v>ATJ_World</v>
      </c>
    </row>
    <row r="131">
      <c r="A131" s="14" t="s">
        <v>490</v>
      </c>
      <c r="B131" s="14">
        <v>2024.0</v>
      </c>
      <c r="C131" s="17" t="s">
        <v>60</v>
      </c>
      <c r="D131" s="14" t="s">
        <v>491</v>
      </c>
      <c r="E131" s="14" t="s">
        <v>489</v>
      </c>
      <c r="F131" s="14" t="s">
        <v>411</v>
      </c>
      <c r="G131" s="14" t="s">
        <v>64</v>
      </c>
      <c r="H131" s="18" t="s">
        <v>50</v>
      </c>
      <c r="I131" s="18" t="s">
        <v>50</v>
      </c>
      <c r="J131" s="18" t="s">
        <v>50</v>
      </c>
      <c r="K131" s="18" t="s">
        <v>50</v>
      </c>
      <c r="L131" s="35" t="s">
        <v>50</v>
      </c>
      <c r="M131" s="14" t="s">
        <v>50</v>
      </c>
      <c r="N131" s="14" t="s">
        <v>50</v>
      </c>
      <c r="O131" s="14" t="s">
        <v>44</v>
      </c>
      <c r="P131" s="19" t="b">
        <v>0</v>
      </c>
      <c r="Q131" s="33"/>
      <c r="S131" s="19" t="str">
        <f t="shared" si="2"/>
        <v>FT_World</v>
      </c>
    </row>
    <row r="132">
      <c r="A132" s="14" t="s">
        <v>492</v>
      </c>
      <c r="B132" s="14" t="s">
        <v>50</v>
      </c>
      <c r="C132" s="17" t="s">
        <v>493</v>
      </c>
      <c r="D132" s="14" t="s">
        <v>494</v>
      </c>
      <c r="E132" s="14" t="s">
        <v>489</v>
      </c>
      <c r="F132" s="14" t="s">
        <v>411</v>
      </c>
      <c r="G132" s="14" t="s">
        <v>64</v>
      </c>
      <c r="H132" s="18" t="s">
        <v>50</v>
      </c>
      <c r="I132" s="18" t="s">
        <v>50</v>
      </c>
      <c r="J132" s="18" t="s">
        <v>50</v>
      </c>
      <c r="K132" s="18" t="s">
        <v>50</v>
      </c>
      <c r="L132" s="35">
        <v>2026.0</v>
      </c>
      <c r="M132" s="14">
        <v>2026.0</v>
      </c>
      <c r="N132" s="14" t="s">
        <v>50</v>
      </c>
      <c r="O132" s="14" t="s">
        <v>44</v>
      </c>
      <c r="P132" s="19" t="b">
        <v>0</v>
      </c>
      <c r="Q132" s="33" t="s">
        <v>435</v>
      </c>
      <c r="S132" s="19" t="str">
        <f t="shared" si="2"/>
        <v>PtL - DAC - ren_World</v>
      </c>
    </row>
    <row r="133">
      <c r="A133" s="14" t="s">
        <v>209</v>
      </c>
      <c r="B133" s="14">
        <v>2024.0</v>
      </c>
      <c r="C133" s="17" t="s">
        <v>87</v>
      </c>
      <c r="D133" s="14" t="s">
        <v>495</v>
      </c>
      <c r="E133" s="14" t="s">
        <v>496</v>
      </c>
      <c r="F133" s="14" t="s">
        <v>411</v>
      </c>
      <c r="G133" s="14" t="s">
        <v>64</v>
      </c>
      <c r="H133" s="18" t="s">
        <v>50</v>
      </c>
      <c r="I133" s="18">
        <f>J133/800</f>
        <v>1025</v>
      </c>
      <c r="J133" s="18">
        <v>820000.0</v>
      </c>
      <c r="K133" s="19">
        <f>(J133*1000)*43</f>
        <v>35260000000</v>
      </c>
      <c r="L133" s="35">
        <v>2025.0</v>
      </c>
      <c r="M133" s="14">
        <v>2025.0</v>
      </c>
      <c r="N133" s="14" t="s">
        <v>50</v>
      </c>
      <c r="O133" s="14" t="s">
        <v>46</v>
      </c>
      <c r="P133" s="19" t="b">
        <v>0</v>
      </c>
      <c r="Q133" s="33"/>
      <c r="S133" s="19" t="str">
        <f t="shared" si="2"/>
        <v>HEFA_World</v>
      </c>
    </row>
    <row r="134">
      <c r="A134" s="14" t="s">
        <v>59</v>
      </c>
      <c r="B134" s="14">
        <v>2025.0</v>
      </c>
      <c r="C134" s="17" t="s">
        <v>60</v>
      </c>
      <c r="D134" s="14" t="s">
        <v>497</v>
      </c>
      <c r="E134" s="14" t="s">
        <v>496</v>
      </c>
      <c r="F134" s="14" t="s">
        <v>411</v>
      </c>
      <c r="G134" s="14" t="s">
        <v>64</v>
      </c>
      <c r="H134" s="18" t="s">
        <v>50</v>
      </c>
      <c r="I134" s="18" t="s">
        <v>50</v>
      </c>
      <c r="J134" s="18" t="s">
        <v>50</v>
      </c>
      <c r="K134" s="18" t="s">
        <v>50</v>
      </c>
      <c r="L134" s="35" t="s">
        <v>50</v>
      </c>
      <c r="M134" s="14" t="s">
        <v>50</v>
      </c>
      <c r="N134" s="14" t="s">
        <v>50</v>
      </c>
      <c r="O134" s="14" t="s">
        <v>44</v>
      </c>
      <c r="P134" s="19" t="b">
        <v>0</v>
      </c>
      <c r="Q134" s="33"/>
      <c r="S134" s="19" t="str">
        <f t="shared" si="2"/>
        <v>FT_World</v>
      </c>
    </row>
    <row r="135">
      <c r="A135" s="14" t="s">
        <v>498</v>
      </c>
      <c r="B135" s="14">
        <v>2023.0</v>
      </c>
      <c r="C135" s="17" t="s">
        <v>87</v>
      </c>
      <c r="D135" s="14" t="s">
        <v>497</v>
      </c>
      <c r="E135" s="14" t="s">
        <v>496</v>
      </c>
      <c r="F135" s="14" t="s">
        <v>411</v>
      </c>
      <c r="G135" s="14" t="s">
        <v>64</v>
      </c>
      <c r="H135" s="18" t="s">
        <v>50</v>
      </c>
      <c r="I135" s="18">
        <f t="shared" ref="I135:I138" si="22">J135/800</f>
        <v>625</v>
      </c>
      <c r="J135" s="18">
        <v>500000.0</v>
      </c>
      <c r="K135" s="19">
        <f t="shared" ref="K135:K138" si="23">(J135*1000)*43</f>
        <v>21500000000</v>
      </c>
      <c r="L135" s="35">
        <v>2021.0</v>
      </c>
      <c r="M135" s="14">
        <v>2021.0</v>
      </c>
      <c r="N135" s="41">
        <v>1.9E8</v>
      </c>
      <c r="O135" s="14" t="s">
        <v>46</v>
      </c>
      <c r="P135" s="19" t="b">
        <v>0</v>
      </c>
      <c r="Q135" s="33"/>
      <c r="S135" s="19" t="str">
        <f t="shared" si="2"/>
        <v>HEFA_World</v>
      </c>
    </row>
    <row r="136">
      <c r="A136" s="14" t="s">
        <v>499</v>
      </c>
      <c r="B136" s="14">
        <v>2027.0</v>
      </c>
      <c r="C136" s="17" t="s">
        <v>104</v>
      </c>
      <c r="D136" s="14" t="s">
        <v>500</v>
      </c>
      <c r="E136" s="14" t="s">
        <v>496</v>
      </c>
      <c r="F136" s="14" t="s">
        <v>411</v>
      </c>
      <c r="G136" s="14" t="s">
        <v>496</v>
      </c>
      <c r="H136" s="18" t="s">
        <v>50</v>
      </c>
      <c r="I136" s="18">
        <f t="shared" si="22"/>
        <v>62.5</v>
      </c>
      <c r="J136" s="18">
        <v>50000.0</v>
      </c>
      <c r="K136" s="19">
        <f t="shared" si="23"/>
        <v>2150000000</v>
      </c>
      <c r="L136" s="35">
        <v>2021.0</v>
      </c>
      <c r="M136" s="14">
        <v>2021.0</v>
      </c>
      <c r="N136" s="42" t="s">
        <v>50</v>
      </c>
      <c r="O136" s="14" t="s">
        <v>42</v>
      </c>
      <c r="P136" s="14" t="b">
        <v>1</v>
      </c>
      <c r="Q136" s="33"/>
      <c r="S136" s="19" t="str">
        <f t="shared" si="2"/>
        <v>PtL - PSC_Netherlands</v>
      </c>
    </row>
    <row r="137">
      <c r="A137" s="14" t="s">
        <v>501</v>
      </c>
      <c r="B137" s="14">
        <v>2027.0</v>
      </c>
      <c r="C137" s="17" t="s">
        <v>502</v>
      </c>
      <c r="D137" s="14" t="s">
        <v>500</v>
      </c>
      <c r="E137" s="14" t="s">
        <v>496</v>
      </c>
      <c r="F137" s="14" t="s">
        <v>411</v>
      </c>
      <c r="G137" s="14" t="s">
        <v>64</v>
      </c>
      <c r="H137" s="18" t="s">
        <v>50</v>
      </c>
      <c r="I137" s="18">
        <f t="shared" si="22"/>
        <v>43.75</v>
      </c>
      <c r="J137" s="18">
        <v>35000.0</v>
      </c>
      <c r="K137" s="19">
        <f t="shared" si="23"/>
        <v>1505000000</v>
      </c>
      <c r="L137" s="35">
        <v>2023.0</v>
      </c>
      <c r="M137" s="14">
        <v>2023.0</v>
      </c>
      <c r="N137" s="43" t="s">
        <v>50</v>
      </c>
      <c r="O137" s="14" t="s">
        <v>42</v>
      </c>
      <c r="P137" s="14" t="b">
        <v>1</v>
      </c>
      <c r="Q137" s="33"/>
      <c r="S137" s="19" t="str">
        <f t="shared" si="2"/>
        <v>PtL - PSC - ren_World</v>
      </c>
    </row>
    <row r="138">
      <c r="A138" s="14" t="s">
        <v>503</v>
      </c>
      <c r="B138" s="14">
        <v>2022.0</v>
      </c>
      <c r="C138" s="17" t="s">
        <v>502</v>
      </c>
      <c r="D138" s="14" t="s">
        <v>504</v>
      </c>
      <c r="E138" s="14" t="s">
        <v>489</v>
      </c>
      <c r="F138" s="14" t="s">
        <v>411</v>
      </c>
      <c r="G138" s="14" t="s">
        <v>64</v>
      </c>
      <c r="H138" s="18" t="s">
        <v>50</v>
      </c>
      <c r="I138" s="18">
        <f t="shared" si="22"/>
        <v>0.025</v>
      </c>
      <c r="J138" s="21">
        <v>20.0</v>
      </c>
      <c r="K138" s="19">
        <f t="shared" si="23"/>
        <v>860000</v>
      </c>
      <c r="L138" s="35">
        <v>44287.0</v>
      </c>
      <c r="M138" s="14">
        <v>2021.0</v>
      </c>
      <c r="N138" s="44" t="s">
        <v>50</v>
      </c>
      <c r="O138" s="14" t="s">
        <v>46</v>
      </c>
      <c r="P138" s="19" t="b">
        <v>0</v>
      </c>
      <c r="Q138" s="33" t="s">
        <v>505</v>
      </c>
      <c r="S138" s="19" t="str">
        <f t="shared" si="2"/>
        <v>PtL - PSC - ren_World</v>
      </c>
    </row>
    <row r="139">
      <c r="A139" s="14" t="s">
        <v>253</v>
      </c>
      <c r="B139" s="14">
        <v>2022.0</v>
      </c>
      <c r="C139" s="17" t="s">
        <v>81</v>
      </c>
      <c r="D139" s="14" t="s">
        <v>506</v>
      </c>
      <c r="E139" s="14" t="s">
        <v>489</v>
      </c>
      <c r="F139" s="14" t="s">
        <v>411</v>
      </c>
      <c r="G139" s="14" t="s">
        <v>64</v>
      </c>
      <c r="H139" s="18" t="s">
        <v>50</v>
      </c>
      <c r="I139" s="18" t="s">
        <v>50</v>
      </c>
      <c r="J139" s="18" t="s">
        <v>50</v>
      </c>
      <c r="K139" s="18" t="s">
        <v>50</v>
      </c>
      <c r="L139" s="35">
        <v>44745.0</v>
      </c>
      <c r="M139" s="14">
        <v>2022.0</v>
      </c>
      <c r="N139" s="44" t="s">
        <v>50</v>
      </c>
      <c r="O139" s="14" t="s">
        <v>46</v>
      </c>
      <c r="P139" s="19" t="b">
        <v>0</v>
      </c>
      <c r="Q139" s="34"/>
      <c r="S139" s="19" t="str">
        <f t="shared" si="2"/>
        <v>HEFA - UCO_World</v>
      </c>
    </row>
    <row r="140">
      <c r="A140" s="14" t="s">
        <v>507</v>
      </c>
      <c r="B140" s="14">
        <v>2023.0</v>
      </c>
      <c r="C140" s="17" t="s">
        <v>87</v>
      </c>
      <c r="D140" s="14" t="s">
        <v>508</v>
      </c>
      <c r="E140" s="14" t="s">
        <v>496</v>
      </c>
      <c r="F140" s="14" t="s">
        <v>411</v>
      </c>
      <c r="G140" s="14" t="s">
        <v>64</v>
      </c>
      <c r="H140" s="18" t="s">
        <v>50</v>
      </c>
      <c r="I140" s="18">
        <f>J140/800</f>
        <v>125</v>
      </c>
      <c r="J140" s="18">
        <v>100000.0</v>
      </c>
      <c r="K140" s="19">
        <f>(J140*1000)*43</f>
        <v>4300000000</v>
      </c>
      <c r="L140" s="35">
        <v>43617.0</v>
      </c>
      <c r="M140" s="14">
        <v>2019.0</v>
      </c>
      <c r="N140" s="44" t="s">
        <v>50</v>
      </c>
      <c r="O140" s="14" t="s">
        <v>46</v>
      </c>
      <c r="P140" s="19" t="b">
        <v>0</v>
      </c>
      <c r="Q140" s="33"/>
      <c r="S140" s="19" t="str">
        <f t="shared" si="2"/>
        <v>HEFA_World</v>
      </c>
    </row>
    <row r="141">
      <c r="A141" s="14" t="s">
        <v>448</v>
      </c>
      <c r="B141" s="14" t="s">
        <v>50</v>
      </c>
      <c r="C141" s="17" t="s">
        <v>169</v>
      </c>
      <c r="D141" s="14" t="s">
        <v>509</v>
      </c>
      <c r="E141" s="14" t="s">
        <v>489</v>
      </c>
      <c r="F141" s="14" t="s">
        <v>411</v>
      </c>
      <c r="G141" s="14" t="s">
        <v>64</v>
      </c>
      <c r="H141" s="18" t="s">
        <v>50</v>
      </c>
      <c r="I141" s="18" t="s">
        <v>50</v>
      </c>
      <c r="J141" s="18" t="s">
        <v>50</v>
      </c>
      <c r="K141" s="14" t="s">
        <v>50</v>
      </c>
      <c r="L141" s="35">
        <v>43191.0</v>
      </c>
      <c r="M141" s="14">
        <v>2018.0</v>
      </c>
      <c r="N141" s="41">
        <v>1.1E7</v>
      </c>
      <c r="O141" s="14" t="s">
        <v>46</v>
      </c>
      <c r="P141" s="19" t="b">
        <v>0</v>
      </c>
      <c r="Q141" s="33" t="s">
        <v>510</v>
      </c>
      <c r="R141" s="22" t="s">
        <v>511</v>
      </c>
      <c r="S141" s="19" t="str">
        <f t="shared" si="2"/>
        <v>ATJ_World</v>
      </c>
    </row>
    <row r="142">
      <c r="A142" s="14" t="s">
        <v>137</v>
      </c>
      <c r="B142" s="14">
        <v>2026.0</v>
      </c>
      <c r="C142" s="17" t="s">
        <v>502</v>
      </c>
      <c r="D142" s="14" t="s">
        <v>512</v>
      </c>
      <c r="E142" s="14" t="s">
        <v>489</v>
      </c>
      <c r="F142" s="14" t="s">
        <v>411</v>
      </c>
      <c r="G142" s="14" t="s">
        <v>64</v>
      </c>
      <c r="H142" s="18" t="s">
        <v>50</v>
      </c>
      <c r="I142" s="18">
        <f>J142/800</f>
        <v>12.5</v>
      </c>
      <c r="J142" s="18">
        <v>10000.0</v>
      </c>
      <c r="K142" s="19">
        <f>(J142*1000)*43</f>
        <v>430000000</v>
      </c>
      <c r="L142" s="35">
        <v>44713.0</v>
      </c>
      <c r="M142" s="14">
        <v>2022.0</v>
      </c>
      <c r="N142" s="44" t="s">
        <v>50</v>
      </c>
      <c r="O142" s="14" t="s">
        <v>42</v>
      </c>
      <c r="P142" s="14" t="b">
        <v>1</v>
      </c>
      <c r="R142" s="38" t="s">
        <v>513</v>
      </c>
      <c r="S142" s="19" t="str">
        <f t="shared" si="2"/>
        <v>PtL - PSC - ren_World</v>
      </c>
    </row>
    <row r="143">
      <c r="A143" s="14" t="s">
        <v>514</v>
      </c>
      <c r="B143" s="14">
        <v>2020.0</v>
      </c>
      <c r="C143" s="17" t="s">
        <v>50</v>
      </c>
      <c r="D143" s="14" t="s">
        <v>512</v>
      </c>
      <c r="E143" s="14" t="s">
        <v>489</v>
      </c>
      <c r="F143" s="14" t="s">
        <v>411</v>
      </c>
      <c r="G143" s="14" t="s">
        <v>411</v>
      </c>
      <c r="H143" s="18" t="s">
        <v>50</v>
      </c>
      <c r="I143" s="18" t="s">
        <v>50</v>
      </c>
      <c r="J143" s="18" t="s">
        <v>50</v>
      </c>
      <c r="K143" s="18" t="s">
        <v>50</v>
      </c>
      <c r="L143" s="35">
        <v>43221.0</v>
      </c>
      <c r="M143" s="14">
        <v>2018.0</v>
      </c>
      <c r="N143" s="44" t="s">
        <v>50</v>
      </c>
      <c r="O143" s="14" t="s">
        <v>44</v>
      </c>
      <c r="P143" s="19" t="b">
        <v>0</v>
      </c>
      <c r="Q143" s="33" t="s">
        <v>435</v>
      </c>
      <c r="S143" s="19" t="str">
        <f t="shared" si="2"/>
        <v>N/A_Europe</v>
      </c>
    </row>
    <row r="144">
      <c r="A144" s="14" t="s">
        <v>515</v>
      </c>
      <c r="B144" s="14">
        <v>2030.0</v>
      </c>
      <c r="C144" s="17" t="s">
        <v>50</v>
      </c>
      <c r="D144" s="14" t="s">
        <v>516</v>
      </c>
      <c r="E144" s="14" t="s">
        <v>489</v>
      </c>
      <c r="F144" s="14" t="s">
        <v>411</v>
      </c>
      <c r="G144" s="14" t="s">
        <v>411</v>
      </c>
      <c r="H144" s="18" t="s">
        <v>50</v>
      </c>
      <c r="I144" s="18" t="s">
        <v>50</v>
      </c>
      <c r="J144" s="18" t="s">
        <v>50</v>
      </c>
      <c r="K144" s="18" t="s">
        <v>50</v>
      </c>
      <c r="L144" s="35">
        <v>43191.0</v>
      </c>
      <c r="M144" s="14">
        <v>2018.0</v>
      </c>
      <c r="N144" s="44" t="s">
        <v>50</v>
      </c>
      <c r="O144" s="14" t="s">
        <v>44</v>
      </c>
      <c r="P144" s="19" t="b">
        <v>0</v>
      </c>
      <c r="Q144" s="33" t="s">
        <v>435</v>
      </c>
      <c r="S144" s="19" t="str">
        <f t="shared" si="2"/>
        <v>N/A_Europe</v>
      </c>
    </row>
    <row r="145">
      <c r="A145" s="14" t="s">
        <v>517</v>
      </c>
      <c r="B145" s="14">
        <v>2022.0</v>
      </c>
      <c r="C145" s="17" t="s">
        <v>87</v>
      </c>
      <c r="D145" s="14" t="s">
        <v>518</v>
      </c>
      <c r="E145" s="14" t="s">
        <v>519</v>
      </c>
      <c r="F145" s="14" t="s">
        <v>411</v>
      </c>
      <c r="G145" s="14" t="s">
        <v>64</v>
      </c>
      <c r="H145" s="18" t="s">
        <v>50</v>
      </c>
      <c r="I145" s="18" t="s">
        <v>50</v>
      </c>
      <c r="J145" s="18" t="s">
        <v>50</v>
      </c>
      <c r="K145" s="14" t="s">
        <v>50</v>
      </c>
      <c r="L145" s="35">
        <v>44208.0</v>
      </c>
      <c r="M145" s="14">
        <v>2021.0</v>
      </c>
      <c r="N145" s="44" t="s">
        <v>50</v>
      </c>
      <c r="O145" s="14" t="s">
        <v>46</v>
      </c>
      <c r="P145" s="19" t="b">
        <v>0</v>
      </c>
      <c r="Q145" s="33" t="s">
        <v>520</v>
      </c>
      <c r="R145" s="14" t="s">
        <v>521</v>
      </c>
      <c r="S145" s="19" t="str">
        <f t="shared" si="2"/>
        <v>HEFA_World</v>
      </c>
    </row>
    <row r="146">
      <c r="A146" s="14" t="s">
        <v>522</v>
      </c>
      <c r="B146" s="14">
        <v>2025.0</v>
      </c>
      <c r="C146" s="17" t="s">
        <v>87</v>
      </c>
      <c r="D146" s="14" t="s">
        <v>523</v>
      </c>
      <c r="E146" s="14" t="s">
        <v>524</v>
      </c>
      <c r="F146" s="14" t="s">
        <v>411</v>
      </c>
      <c r="G146" s="14" t="s">
        <v>64</v>
      </c>
      <c r="H146" s="18" t="s">
        <v>50</v>
      </c>
      <c r="I146" s="18">
        <f t="shared" ref="I146:I148" si="24">J146/800</f>
        <v>375</v>
      </c>
      <c r="J146" s="18">
        <v>300000.0</v>
      </c>
      <c r="K146" s="19">
        <f t="shared" ref="K146:K149" si="25">(J146*1000)*43</f>
        <v>12900000000</v>
      </c>
      <c r="L146" s="35">
        <v>44872.0</v>
      </c>
      <c r="M146" s="14">
        <v>2022.0</v>
      </c>
      <c r="N146" s="44" t="s">
        <v>50</v>
      </c>
      <c r="O146" s="14" t="s">
        <v>42</v>
      </c>
      <c r="P146" s="19" t="b">
        <v>0</v>
      </c>
      <c r="Q146" s="33"/>
      <c r="R146" s="22" t="s">
        <v>525</v>
      </c>
      <c r="S146" s="19" t="str">
        <f t="shared" si="2"/>
        <v>HEFA_World</v>
      </c>
    </row>
    <row r="147">
      <c r="A147" s="14" t="s">
        <v>517</v>
      </c>
      <c r="B147" s="14">
        <v>2022.0</v>
      </c>
      <c r="C147" s="17" t="s">
        <v>81</v>
      </c>
      <c r="D147" s="14" t="s">
        <v>526</v>
      </c>
      <c r="E147" s="14" t="s">
        <v>527</v>
      </c>
      <c r="F147" s="14" t="s">
        <v>411</v>
      </c>
      <c r="G147" s="14" t="s">
        <v>64</v>
      </c>
      <c r="H147" s="18" t="s">
        <v>50</v>
      </c>
      <c r="I147" s="18">
        <f t="shared" si="24"/>
        <v>562.5</v>
      </c>
      <c r="J147" s="21">
        <v>450000.0</v>
      </c>
      <c r="K147" s="19">
        <f t="shared" si="25"/>
        <v>19350000000</v>
      </c>
      <c r="L147" s="35">
        <v>44713.0</v>
      </c>
      <c r="M147" s="14">
        <v>2022.0</v>
      </c>
      <c r="N147" s="44" t="s">
        <v>50</v>
      </c>
      <c r="O147" s="14" t="s">
        <v>46</v>
      </c>
      <c r="P147" s="14" t="b">
        <v>0</v>
      </c>
      <c r="Q147" s="34"/>
      <c r="R147" s="26" t="s">
        <v>528</v>
      </c>
      <c r="S147" s="19" t="str">
        <f t="shared" si="2"/>
        <v>HEFA - UCO_World</v>
      </c>
    </row>
    <row r="148">
      <c r="A148" s="14" t="s">
        <v>529</v>
      </c>
      <c r="B148" s="14">
        <v>2026.0</v>
      </c>
      <c r="C148" s="17" t="s">
        <v>87</v>
      </c>
      <c r="D148" s="14" t="s">
        <v>530</v>
      </c>
      <c r="E148" s="14" t="s">
        <v>531</v>
      </c>
      <c r="F148" s="14" t="s">
        <v>411</v>
      </c>
      <c r="G148" s="14" t="s">
        <v>64</v>
      </c>
      <c r="H148" s="18" t="s">
        <v>50</v>
      </c>
      <c r="I148" s="18">
        <f t="shared" si="24"/>
        <v>375</v>
      </c>
      <c r="J148" s="18">
        <v>300000.0</v>
      </c>
      <c r="K148" s="19">
        <f t="shared" si="25"/>
        <v>12900000000</v>
      </c>
      <c r="L148" s="35">
        <v>44501.0</v>
      </c>
      <c r="M148" s="14">
        <v>2021.0</v>
      </c>
      <c r="N148" s="44" t="s">
        <v>50</v>
      </c>
      <c r="O148" s="14" t="s">
        <v>44</v>
      </c>
      <c r="P148" s="14" t="b">
        <v>1</v>
      </c>
      <c r="Q148" s="33"/>
      <c r="R148" s="22" t="s">
        <v>532</v>
      </c>
      <c r="S148" s="19" t="str">
        <f t="shared" si="2"/>
        <v>HEFA_World</v>
      </c>
    </row>
    <row r="149">
      <c r="A149" s="14" t="s">
        <v>533</v>
      </c>
      <c r="B149" s="14">
        <v>2026.0</v>
      </c>
      <c r="C149" s="17" t="s">
        <v>60</v>
      </c>
      <c r="D149" s="14" t="s">
        <v>534</v>
      </c>
      <c r="E149" s="14" t="s">
        <v>535</v>
      </c>
      <c r="F149" s="14" t="s">
        <v>411</v>
      </c>
      <c r="G149" s="14" t="s">
        <v>64</v>
      </c>
      <c r="H149" s="18" t="s">
        <v>50</v>
      </c>
      <c r="I149" s="18">
        <v>99.9</v>
      </c>
      <c r="J149" s="18">
        <f>I149*800</f>
        <v>79920</v>
      </c>
      <c r="K149" s="19">
        <f t="shared" si="25"/>
        <v>3436560000</v>
      </c>
      <c r="L149" s="35">
        <v>45200.0</v>
      </c>
      <c r="M149" s="14">
        <v>2023.0</v>
      </c>
      <c r="N149" s="44" t="s">
        <v>50</v>
      </c>
      <c r="O149" s="14" t="s">
        <v>44</v>
      </c>
      <c r="P149" s="19" t="b">
        <v>0</v>
      </c>
      <c r="Q149" s="33"/>
      <c r="R149" s="22" t="s">
        <v>536</v>
      </c>
      <c r="S149" s="19" t="str">
        <f t="shared" si="2"/>
        <v>FT_World</v>
      </c>
    </row>
    <row r="150">
      <c r="A150" s="14" t="s">
        <v>537</v>
      </c>
      <c r="B150" s="14">
        <v>2027.0</v>
      </c>
      <c r="C150" s="17" t="s">
        <v>60</v>
      </c>
      <c r="D150" s="14" t="s">
        <v>538</v>
      </c>
      <c r="E150" s="14" t="s">
        <v>535</v>
      </c>
      <c r="F150" s="14" t="s">
        <v>411</v>
      </c>
      <c r="G150" s="14" t="s">
        <v>64</v>
      </c>
      <c r="H150" s="18" t="s">
        <v>50</v>
      </c>
      <c r="I150" s="18" t="s">
        <v>50</v>
      </c>
      <c r="J150" s="18" t="s">
        <v>50</v>
      </c>
      <c r="K150" s="18" t="s">
        <v>50</v>
      </c>
      <c r="L150" s="35">
        <v>44044.0</v>
      </c>
      <c r="M150" s="14">
        <v>2020.0</v>
      </c>
      <c r="N150" s="21">
        <v>1.0E8</v>
      </c>
      <c r="O150" s="14" t="s">
        <v>44</v>
      </c>
      <c r="P150" s="19" t="b">
        <v>0</v>
      </c>
      <c r="Q150" s="33" t="s">
        <v>539</v>
      </c>
      <c r="R150" s="22" t="s">
        <v>540</v>
      </c>
      <c r="S150" s="19" t="str">
        <f t="shared" si="2"/>
        <v>FT_World</v>
      </c>
    </row>
    <row r="151">
      <c r="A151" s="14" t="s">
        <v>541</v>
      </c>
      <c r="B151" s="14">
        <v>2024.0</v>
      </c>
      <c r="C151" s="17" t="s">
        <v>50</v>
      </c>
      <c r="D151" s="14" t="s">
        <v>542</v>
      </c>
      <c r="E151" s="14" t="s">
        <v>535</v>
      </c>
      <c r="F151" s="14" t="s">
        <v>411</v>
      </c>
      <c r="G151" s="14" t="s">
        <v>411</v>
      </c>
      <c r="H151" s="18" t="s">
        <v>50</v>
      </c>
      <c r="I151" s="18">
        <v>13.2</v>
      </c>
      <c r="J151" s="18">
        <f t="shared" ref="J151:J155" si="26">I151*800</f>
        <v>10560</v>
      </c>
      <c r="K151" s="19">
        <f t="shared" ref="K151:K155" si="27">(J151*1000)*43</f>
        <v>454080000</v>
      </c>
      <c r="L151" s="35">
        <v>44927.0</v>
      </c>
      <c r="M151" s="14" t="s">
        <v>50</v>
      </c>
      <c r="N151" s="21">
        <v>2500000.0</v>
      </c>
      <c r="O151" s="14" t="s">
        <v>44</v>
      </c>
      <c r="P151" s="14" t="b">
        <v>1</v>
      </c>
      <c r="Q151" s="33" t="s">
        <v>543</v>
      </c>
      <c r="R151" s="22" t="s">
        <v>544</v>
      </c>
      <c r="S151" s="19" t="str">
        <f t="shared" si="2"/>
        <v>N/A_Europe</v>
      </c>
    </row>
    <row r="152">
      <c r="A152" s="14" t="s">
        <v>545</v>
      </c>
      <c r="B152" s="14">
        <v>2020.0</v>
      </c>
      <c r="C152" s="17" t="s">
        <v>87</v>
      </c>
      <c r="D152" s="14" t="s">
        <v>546</v>
      </c>
      <c r="E152" s="14" t="s">
        <v>547</v>
      </c>
      <c r="F152" s="14" t="s">
        <v>411</v>
      </c>
      <c r="G152" s="14" t="s">
        <v>64</v>
      </c>
      <c r="H152" s="18" t="s">
        <v>50</v>
      </c>
      <c r="I152" s="18">
        <v>500.0</v>
      </c>
      <c r="J152" s="18">
        <f t="shared" si="26"/>
        <v>400000</v>
      </c>
      <c r="K152" s="19">
        <f t="shared" si="27"/>
        <v>17200000000</v>
      </c>
      <c r="L152" s="35">
        <v>42887.0</v>
      </c>
      <c r="M152" s="14" t="s">
        <v>50</v>
      </c>
      <c r="N152" s="44" t="s">
        <v>50</v>
      </c>
      <c r="O152" s="14" t="s">
        <v>44</v>
      </c>
      <c r="P152" s="19" t="b">
        <v>0</v>
      </c>
      <c r="Q152" s="33" t="s">
        <v>548</v>
      </c>
      <c r="R152" s="22" t="s">
        <v>549</v>
      </c>
      <c r="S152" s="19" t="str">
        <f t="shared" si="2"/>
        <v>HEFA_World</v>
      </c>
    </row>
    <row r="153">
      <c r="A153" s="14" t="s">
        <v>550</v>
      </c>
      <c r="B153" s="14">
        <v>2023.0</v>
      </c>
      <c r="C153" s="17" t="s">
        <v>87</v>
      </c>
      <c r="D153" s="14" t="s">
        <v>551</v>
      </c>
      <c r="E153" s="14" t="s">
        <v>547</v>
      </c>
      <c r="F153" s="14" t="s">
        <v>411</v>
      </c>
      <c r="G153" s="14" t="s">
        <v>64</v>
      </c>
      <c r="H153" s="18" t="s">
        <v>50</v>
      </c>
      <c r="I153" s="18">
        <v>227.1</v>
      </c>
      <c r="J153" s="18">
        <f t="shared" si="26"/>
        <v>181680</v>
      </c>
      <c r="K153" s="19">
        <f t="shared" si="27"/>
        <v>7812240000</v>
      </c>
      <c r="L153" s="35">
        <v>44440.0</v>
      </c>
      <c r="M153" s="14">
        <v>2021.0</v>
      </c>
      <c r="N153" s="21">
        <v>2.4E8</v>
      </c>
      <c r="O153" s="14" t="s">
        <v>44</v>
      </c>
      <c r="P153" s="19" t="b">
        <v>0</v>
      </c>
      <c r="Q153" s="33" t="s">
        <v>552</v>
      </c>
      <c r="R153" s="22" t="s">
        <v>553</v>
      </c>
      <c r="S153" s="19" t="str">
        <f t="shared" si="2"/>
        <v>HEFA_World</v>
      </c>
    </row>
    <row r="154">
      <c r="A154" s="14" t="s">
        <v>545</v>
      </c>
      <c r="B154" s="14">
        <v>2024.0</v>
      </c>
      <c r="C154" s="17" t="s">
        <v>87</v>
      </c>
      <c r="D154" s="14" t="s">
        <v>551</v>
      </c>
      <c r="E154" s="14" t="s">
        <v>547</v>
      </c>
      <c r="F154" s="14" t="s">
        <v>411</v>
      </c>
      <c r="G154" s="14" t="s">
        <v>64</v>
      </c>
      <c r="H154" s="18" t="s">
        <v>50</v>
      </c>
      <c r="I154" s="18">
        <v>999.3</v>
      </c>
      <c r="J154" s="18">
        <f t="shared" si="26"/>
        <v>799440</v>
      </c>
      <c r="K154" s="19">
        <f t="shared" si="27"/>
        <v>34375920000</v>
      </c>
      <c r="L154" s="35">
        <v>43435.0</v>
      </c>
      <c r="M154" s="14" t="s">
        <v>50</v>
      </c>
      <c r="N154" s="44" t="s">
        <v>50</v>
      </c>
      <c r="O154" s="14" t="s">
        <v>46</v>
      </c>
      <c r="P154" s="19" t="b">
        <v>0</v>
      </c>
      <c r="Q154" s="33" t="s">
        <v>554</v>
      </c>
      <c r="R154" s="22" t="s">
        <v>555</v>
      </c>
      <c r="S154" s="19" t="str">
        <f t="shared" si="2"/>
        <v>HEFA_World</v>
      </c>
    </row>
    <row r="155">
      <c r="A155" s="14" t="s">
        <v>545</v>
      </c>
      <c r="B155" s="14">
        <v>2024.0</v>
      </c>
      <c r="C155" s="17" t="s">
        <v>87</v>
      </c>
      <c r="D155" s="14" t="s">
        <v>556</v>
      </c>
      <c r="E155" s="14" t="s">
        <v>547</v>
      </c>
      <c r="F155" s="14" t="s">
        <v>411</v>
      </c>
      <c r="G155" s="14" t="s">
        <v>64</v>
      </c>
      <c r="H155" s="18" t="s">
        <v>50</v>
      </c>
      <c r="I155" s="18">
        <v>749.5</v>
      </c>
      <c r="J155" s="18">
        <f t="shared" si="26"/>
        <v>599600</v>
      </c>
      <c r="K155" s="19">
        <f t="shared" si="27"/>
        <v>25782800000</v>
      </c>
      <c r="L155" s="35">
        <v>44105.0</v>
      </c>
      <c r="M155" s="14">
        <v>2020.0</v>
      </c>
      <c r="N155" s="44" t="s">
        <v>50</v>
      </c>
      <c r="O155" s="14" t="s">
        <v>44</v>
      </c>
      <c r="P155" s="19" t="b">
        <v>0</v>
      </c>
      <c r="Q155" s="33" t="s">
        <v>557</v>
      </c>
      <c r="R155" s="22" t="s">
        <v>558</v>
      </c>
      <c r="S155" s="19" t="str">
        <f t="shared" si="2"/>
        <v>HEFA_World</v>
      </c>
    </row>
    <row r="156">
      <c r="A156" s="14" t="s">
        <v>559</v>
      </c>
      <c r="B156" s="14">
        <v>2026.0</v>
      </c>
      <c r="C156" s="17" t="s">
        <v>50</v>
      </c>
      <c r="D156" s="14" t="s">
        <v>560</v>
      </c>
      <c r="E156" s="14" t="s">
        <v>561</v>
      </c>
      <c r="F156" s="14" t="s">
        <v>411</v>
      </c>
      <c r="G156" s="14" t="s">
        <v>411</v>
      </c>
      <c r="H156" s="18" t="s">
        <v>50</v>
      </c>
      <c r="I156" s="18" t="s">
        <v>50</v>
      </c>
      <c r="J156" s="18" t="s">
        <v>50</v>
      </c>
      <c r="K156" s="18" t="s">
        <v>50</v>
      </c>
      <c r="L156" s="35">
        <v>44682.0</v>
      </c>
      <c r="M156" s="14">
        <v>2022.0</v>
      </c>
      <c r="N156" s="44" t="s">
        <v>50</v>
      </c>
      <c r="O156" s="14" t="s">
        <v>42</v>
      </c>
      <c r="P156" s="14" t="b">
        <v>0</v>
      </c>
      <c r="Q156" s="33"/>
      <c r="R156" s="22" t="s">
        <v>562</v>
      </c>
      <c r="S156" s="19" t="str">
        <f t="shared" si="2"/>
        <v>N/A_Europe</v>
      </c>
    </row>
    <row r="157">
      <c r="A157" s="14" t="s">
        <v>563</v>
      </c>
      <c r="B157" s="14">
        <v>2025.0</v>
      </c>
      <c r="C157" s="17" t="s">
        <v>169</v>
      </c>
      <c r="D157" s="14" t="s">
        <v>564</v>
      </c>
      <c r="E157" s="14" t="s">
        <v>547</v>
      </c>
      <c r="F157" s="14" t="s">
        <v>411</v>
      </c>
      <c r="G157" s="14" t="s">
        <v>64</v>
      </c>
      <c r="H157" s="18" t="s">
        <v>50</v>
      </c>
      <c r="I157" s="18">
        <v>25.0</v>
      </c>
      <c r="J157" s="18">
        <f t="shared" ref="J157:J159" si="28">I157*800</f>
        <v>20000</v>
      </c>
      <c r="K157" s="19">
        <f t="shared" ref="K157:K159" si="29">(J157*1000)*43</f>
        <v>860000000</v>
      </c>
      <c r="L157" s="35">
        <v>44682.0</v>
      </c>
      <c r="M157" s="14">
        <v>2022.0</v>
      </c>
      <c r="N157" s="44" t="s">
        <v>50</v>
      </c>
      <c r="O157" s="14" t="s">
        <v>42</v>
      </c>
      <c r="P157" s="14" t="b">
        <v>1</v>
      </c>
      <c r="Q157" s="33" t="s">
        <v>565</v>
      </c>
      <c r="R157" s="22" t="s">
        <v>566</v>
      </c>
      <c r="S157" s="19" t="str">
        <f t="shared" si="2"/>
        <v>ATJ_World</v>
      </c>
    </row>
    <row r="158">
      <c r="A158" s="14" t="s">
        <v>567</v>
      </c>
      <c r="B158" s="14">
        <v>2026.0</v>
      </c>
      <c r="C158" s="17" t="s">
        <v>169</v>
      </c>
      <c r="D158" s="14" t="s">
        <v>568</v>
      </c>
      <c r="E158" s="14" t="s">
        <v>547</v>
      </c>
      <c r="F158" s="14" t="s">
        <v>411</v>
      </c>
      <c r="G158" s="14" t="s">
        <v>64</v>
      </c>
      <c r="H158" s="18" t="s">
        <v>50</v>
      </c>
      <c r="I158" s="18">
        <v>62.5</v>
      </c>
      <c r="J158" s="18">
        <f t="shared" si="28"/>
        <v>50000</v>
      </c>
      <c r="K158" s="19">
        <f t="shared" si="29"/>
        <v>2150000000</v>
      </c>
      <c r="L158" s="35">
        <v>44501.0</v>
      </c>
      <c r="M158" s="14">
        <v>2021.0</v>
      </c>
      <c r="N158" s="44" t="s">
        <v>50</v>
      </c>
      <c r="O158" s="14" t="s">
        <v>42</v>
      </c>
      <c r="P158" s="14" t="b">
        <v>1</v>
      </c>
      <c r="Q158" s="33" t="s">
        <v>569</v>
      </c>
      <c r="R158" s="22" t="s">
        <v>570</v>
      </c>
      <c r="S158" s="19" t="str">
        <f t="shared" si="2"/>
        <v>ATJ_World</v>
      </c>
    </row>
    <row r="159">
      <c r="A159" s="14" t="s">
        <v>571</v>
      </c>
      <c r="B159" s="14">
        <v>2019.0</v>
      </c>
      <c r="C159" s="17" t="s">
        <v>87</v>
      </c>
      <c r="D159" s="14" t="s">
        <v>572</v>
      </c>
      <c r="E159" s="14" t="s">
        <v>573</v>
      </c>
      <c r="F159" s="14" t="s">
        <v>411</v>
      </c>
      <c r="G159" s="14" t="s">
        <v>64</v>
      </c>
      <c r="H159" s="18" t="s">
        <v>50</v>
      </c>
      <c r="I159" s="18">
        <v>117.3</v>
      </c>
      <c r="J159" s="18">
        <f t="shared" si="28"/>
        <v>93840</v>
      </c>
      <c r="K159" s="19">
        <f t="shared" si="29"/>
        <v>4035120000</v>
      </c>
      <c r="L159" s="35">
        <v>43497.0</v>
      </c>
      <c r="M159" s="14">
        <v>2019.0</v>
      </c>
      <c r="N159" s="44" t="s">
        <v>50</v>
      </c>
      <c r="O159" s="14" t="s">
        <v>46</v>
      </c>
      <c r="P159" s="14" t="b">
        <v>1</v>
      </c>
      <c r="Q159" s="33" t="s">
        <v>574</v>
      </c>
      <c r="R159" s="22" t="s">
        <v>575</v>
      </c>
      <c r="S159" s="19" t="str">
        <f t="shared" si="2"/>
        <v>HEFA_World</v>
      </c>
    </row>
    <row r="160">
      <c r="A160" s="14" t="s">
        <v>576</v>
      </c>
      <c r="B160" s="14">
        <v>2020.0</v>
      </c>
      <c r="C160" s="17" t="s">
        <v>60</v>
      </c>
      <c r="D160" s="14" t="s">
        <v>577</v>
      </c>
      <c r="E160" s="14" t="s">
        <v>547</v>
      </c>
      <c r="F160" s="14" t="s">
        <v>411</v>
      </c>
      <c r="G160" s="14" t="s">
        <v>64</v>
      </c>
      <c r="H160" s="18" t="s">
        <v>50</v>
      </c>
      <c r="I160" s="18" t="s">
        <v>50</v>
      </c>
      <c r="J160" s="18" t="s">
        <v>50</v>
      </c>
      <c r="K160" s="18" t="s">
        <v>50</v>
      </c>
      <c r="L160" s="35">
        <v>44075.0</v>
      </c>
      <c r="M160" s="14">
        <v>2020.0</v>
      </c>
      <c r="N160" s="44" t="s">
        <v>50</v>
      </c>
      <c r="O160" s="14" t="s">
        <v>46</v>
      </c>
      <c r="P160" s="14" t="b">
        <v>1</v>
      </c>
      <c r="Q160" s="33" t="s">
        <v>578</v>
      </c>
      <c r="R160" s="22" t="s">
        <v>579</v>
      </c>
      <c r="S160" s="19" t="str">
        <f t="shared" si="2"/>
        <v>FT_World</v>
      </c>
    </row>
    <row r="161">
      <c r="A161" s="14" t="s">
        <v>580</v>
      </c>
      <c r="B161" s="14">
        <v>2026.0</v>
      </c>
      <c r="C161" s="17" t="s">
        <v>60</v>
      </c>
      <c r="D161" s="14" t="s">
        <v>581</v>
      </c>
      <c r="E161" s="14" t="s">
        <v>561</v>
      </c>
      <c r="F161" s="14" t="s">
        <v>411</v>
      </c>
      <c r="G161" s="14" t="s">
        <v>64</v>
      </c>
      <c r="H161" s="18" t="s">
        <v>50</v>
      </c>
      <c r="I161" s="18" t="s">
        <v>50</v>
      </c>
      <c r="J161" s="18" t="s">
        <v>50</v>
      </c>
      <c r="K161" s="18" t="s">
        <v>50</v>
      </c>
      <c r="L161" s="35">
        <v>45017.0</v>
      </c>
      <c r="M161" s="14">
        <v>2023.0</v>
      </c>
      <c r="N161" s="44" t="s">
        <v>50</v>
      </c>
      <c r="O161" s="14" t="s">
        <v>42</v>
      </c>
      <c r="P161" s="14" t="b">
        <v>1</v>
      </c>
      <c r="Q161" s="33" t="s">
        <v>582</v>
      </c>
      <c r="R161" s="22" t="s">
        <v>583</v>
      </c>
      <c r="S161" s="19" t="str">
        <f t="shared" si="2"/>
        <v>FT_World</v>
      </c>
    </row>
    <row r="162">
      <c r="A162" s="14" t="s">
        <v>584</v>
      </c>
      <c r="B162" s="14">
        <v>2025.0</v>
      </c>
      <c r="C162" s="17" t="s">
        <v>60</v>
      </c>
      <c r="D162" s="14" t="s">
        <v>585</v>
      </c>
      <c r="E162" s="14" t="s">
        <v>573</v>
      </c>
      <c r="F162" s="14" t="s">
        <v>411</v>
      </c>
      <c r="G162" s="14" t="s">
        <v>64</v>
      </c>
      <c r="H162" s="18" t="s">
        <v>50</v>
      </c>
      <c r="I162" s="18">
        <v>249.8</v>
      </c>
      <c r="J162" s="18">
        <f>I162*800</f>
        <v>199840</v>
      </c>
      <c r="K162" s="19">
        <f>(J162*1000)*43</f>
        <v>8593120000</v>
      </c>
      <c r="L162" s="35">
        <v>42401.0</v>
      </c>
      <c r="M162" s="14">
        <v>2016.0</v>
      </c>
      <c r="N162" s="44" t="s">
        <v>50</v>
      </c>
      <c r="O162" s="14" t="s">
        <v>44</v>
      </c>
      <c r="P162" s="19" t="b">
        <v>0</v>
      </c>
      <c r="Q162" s="33" t="s">
        <v>586</v>
      </c>
      <c r="R162" s="22" t="s">
        <v>587</v>
      </c>
      <c r="S162" s="19" t="str">
        <f t="shared" si="2"/>
        <v>FT_World</v>
      </c>
    </row>
    <row r="163">
      <c r="A163" s="14"/>
      <c r="B163" s="17"/>
      <c r="C163" s="17"/>
      <c r="D163" s="14"/>
      <c r="E163" s="14"/>
      <c r="F163" s="14"/>
      <c r="G163" s="14"/>
      <c r="H163" s="18"/>
      <c r="I163" s="18"/>
      <c r="J163" s="18"/>
      <c r="K163" s="14"/>
      <c r="L163" s="14"/>
      <c r="M163" s="45"/>
      <c r="N163" s="45"/>
      <c r="O163" s="14"/>
      <c r="Q163" s="34"/>
    </row>
    <row r="164">
      <c r="A164" s="14"/>
      <c r="B164" s="17"/>
      <c r="C164" s="17"/>
      <c r="D164" s="14"/>
      <c r="E164" s="14"/>
      <c r="F164" s="14"/>
      <c r="G164" s="14"/>
      <c r="H164" s="18"/>
      <c r="I164" s="18"/>
      <c r="J164" s="18"/>
      <c r="K164" s="14"/>
      <c r="L164" s="14"/>
      <c r="M164" s="45"/>
      <c r="N164" s="45"/>
      <c r="O164" s="14"/>
      <c r="Q164" s="34"/>
    </row>
    <row r="165">
      <c r="A165" s="14"/>
      <c r="B165" s="17"/>
      <c r="C165" s="17"/>
      <c r="D165" s="14"/>
      <c r="E165" s="14"/>
      <c r="F165" s="14"/>
      <c r="G165" s="14"/>
      <c r="H165" s="18"/>
      <c r="I165" s="18"/>
      <c r="J165" s="18"/>
      <c r="K165" s="14"/>
      <c r="L165" s="14"/>
      <c r="M165" s="45"/>
      <c r="N165" s="45"/>
      <c r="O165" s="14"/>
      <c r="Q165" s="34"/>
    </row>
    <row r="166">
      <c r="A166" s="14"/>
      <c r="B166" s="17"/>
      <c r="C166" s="17"/>
      <c r="D166" s="14"/>
      <c r="E166" s="14"/>
      <c r="F166" s="14"/>
      <c r="G166" s="14"/>
      <c r="H166" s="18"/>
      <c r="I166" s="18"/>
      <c r="J166" s="18"/>
      <c r="K166" s="14"/>
      <c r="L166" s="14"/>
      <c r="M166" s="45"/>
      <c r="N166" s="45"/>
      <c r="O166" s="14"/>
      <c r="Q166" s="34"/>
    </row>
    <row r="167">
      <c r="A167" s="14"/>
      <c r="B167" s="17"/>
      <c r="C167" s="17"/>
      <c r="D167" s="14"/>
      <c r="E167" s="14"/>
      <c r="F167" s="14"/>
      <c r="G167" s="14"/>
      <c r="H167" s="18"/>
      <c r="I167" s="18"/>
      <c r="J167" s="18"/>
      <c r="K167" s="14"/>
      <c r="L167" s="14"/>
      <c r="M167" s="45"/>
      <c r="N167" s="45"/>
      <c r="O167" s="14"/>
      <c r="Q167" s="34"/>
    </row>
    <row r="168">
      <c r="A168" s="14"/>
      <c r="B168" s="17"/>
      <c r="C168" s="17"/>
      <c r="D168" s="14"/>
      <c r="E168" s="14"/>
      <c r="F168" s="14"/>
      <c r="G168" s="14"/>
      <c r="H168" s="18"/>
      <c r="I168" s="18"/>
      <c r="J168" s="18"/>
      <c r="K168" s="14"/>
      <c r="L168" s="14"/>
      <c r="M168" s="45"/>
      <c r="N168" s="45"/>
      <c r="O168" s="14"/>
      <c r="Q168" s="34"/>
    </row>
    <row r="169">
      <c r="A169" s="14"/>
      <c r="B169" s="17"/>
      <c r="C169" s="17"/>
      <c r="D169" s="14"/>
      <c r="E169" s="14"/>
      <c r="F169" s="14"/>
      <c r="G169" s="14"/>
      <c r="H169" s="18"/>
      <c r="I169" s="18"/>
      <c r="J169" s="18"/>
      <c r="K169" s="14"/>
      <c r="L169" s="14"/>
      <c r="M169" s="45"/>
      <c r="N169" s="45"/>
      <c r="O169" s="14"/>
      <c r="Q169" s="34"/>
    </row>
    <row r="170">
      <c r="A170" s="14"/>
      <c r="B170" s="17"/>
      <c r="C170" s="17"/>
      <c r="D170" s="14"/>
      <c r="E170" s="14"/>
      <c r="F170" s="14"/>
      <c r="G170" s="14"/>
      <c r="H170" s="18"/>
      <c r="I170" s="18"/>
      <c r="J170" s="18"/>
      <c r="K170" s="14"/>
      <c r="L170" s="14"/>
      <c r="M170" s="45"/>
      <c r="N170" s="45"/>
      <c r="O170" s="14"/>
      <c r="Q170" s="34"/>
    </row>
    <row r="171">
      <c r="A171" s="14"/>
      <c r="B171" s="17"/>
      <c r="C171" s="17"/>
      <c r="D171" s="14"/>
      <c r="E171" s="14"/>
      <c r="F171" s="14"/>
      <c r="G171" s="14"/>
      <c r="H171" s="18"/>
      <c r="I171" s="18"/>
      <c r="J171" s="18"/>
      <c r="K171" s="14"/>
      <c r="L171" s="14"/>
      <c r="M171" s="45"/>
      <c r="N171" s="45"/>
      <c r="O171" s="14"/>
      <c r="Q171" s="34"/>
    </row>
    <row r="172">
      <c r="A172" s="14"/>
      <c r="B172" s="17"/>
      <c r="C172" s="17"/>
      <c r="D172" s="14"/>
      <c r="E172" s="14"/>
      <c r="F172" s="14"/>
      <c r="G172" s="14"/>
      <c r="H172" s="18"/>
      <c r="I172" s="18"/>
      <c r="J172" s="18"/>
      <c r="K172" s="14"/>
      <c r="L172" s="14"/>
      <c r="M172" s="45"/>
      <c r="N172" s="45"/>
      <c r="O172" s="14"/>
      <c r="Q172" s="34"/>
    </row>
    <row r="173">
      <c r="A173" s="14"/>
      <c r="B173" s="17"/>
      <c r="C173" s="17"/>
      <c r="D173" s="14"/>
      <c r="E173" s="14"/>
      <c r="F173" s="14"/>
      <c r="G173" s="14"/>
      <c r="H173" s="18"/>
      <c r="I173" s="18"/>
      <c r="J173" s="18"/>
      <c r="K173" s="14"/>
      <c r="L173" s="14"/>
      <c r="M173" s="45"/>
      <c r="N173" s="45"/>
      <c r="O173" s="14"/>
      <c r="Q173" s="34"/>
    </row>
    <row r="174">
      <c r="A174" s="14"/>
      <c r="B174" s="17"/>
      <c r="C174" s="17"/>
      <c r="D174" s="14"/>
      <c r="E174" s="14"/>
      <c r="F174" s="14"/>
      <c r="G174" s="14"/>
      <c r="H174" s="18"/>
      <c r="I174" s="18"/>
      <c r="J174" s="18"/>
      <c r="K174" s="14"/>
      <c r="L174" s="14"/>
      <c r="M174" s="45"/>
      <c r="N174" s="45"/>
      <c r="O174" s="14"/>
      <c r="Q174" s="34"/>
    </row>
    <row r="175">
      <c r="A175" s="14"/>
      <c r="B175" s="17"/>
      <c r="C175" s="17"/>
      <c r="D175" s="14"/>
      <c r="E175" s="14"/>
      <c r="F175" s="14"/>
      <c r="G175" s="14"/>
      <c r="H175" s="18"/>
      <c r="I175" s="18"/>
      <c r="J175" s="18"/>
      <c r="K175" s="14"/>
      <c r="L175" s="14"/>
      <c r="M175" s="45"/>
      <c r="N175" s="45"/>
      <c r="O175" s="14"/>
      <c r="Q175" s="34"/>
    </row>
    <row r="176">
      <c r="A176" s="14"/>
      <c r="B176" s="17"/>
      <c r="C176" s="17"/>
      <c r="D176" s="14"/>
      <c r="E176" s="14"/>
      <c r="F176" s="14"/>
      <c r="G176" s="14"/>
      <c r="H176" s="18"/>
      <c r="I176" s="18"/>
      <c r="J176" s="18"/>
      <c r="K176" s="14"/>
      <c r="L176" s="14"/>
      <c r="M176" s="45"/>
      <c r="N176" s="45"/>
      <c r="O176" s="14"/>
      <c r="Q176" s="34"/>
    </row>
    <row r="177">
      <c r="A177" s="14"/>
      <c r="B177" s="17"/>
      <c r="C177" s="17"/>
      <c r="D177" s="14"/>
      <c r="E177" s="14"/>
      <c r="F177" s="14"/>
      <c r="G177" s="14"/>
      <c r="H177" s="18"/>
      <c r="I177" s="18"/>
      <c r="J177" s="18"/>
      <c r="K177" s="14"/>
      <c r="L177" s="14"/>
      <c r="M177" s="45"/>
      <c r="N177" s="45"/>
      <c r="O177" s="14"/>
      <c r="Q177" s="34"/>
    </row>
    <row r="178">
      <c r="A178" s="14"/>
      <c r="B178" s="17"/>
      <c r="C178" s="17"/>
      <c r="D178" s="14"/>
      <c r="E178" s="14"/>
      <c r="F178" s="14"/>
      <c r="G178" s="14"/>
      <c r="H178" s="18"/>
      <c r="I178" s="18"/>
      <c r="J178" s="18"/>
      <c r="K178" s="14"/>
      <c r="L178" s="14"/>
      <c r="M178" s="45"/>
      <c r="N178" s="45"/>
      <c r="O178" s="14"/>
      <c r="Q178" s="34"/>
    </row>
    <row r="179">
      <c r="A179" s="14"/>
      <c r="B179" s="17"/>
      <c r="C179" s="17"/>
      <c r="D179" s="14"/>
      <c r="E179" s="14"/>
      <c r="F179" s="14"/>
      <c r="G179" s="14"/>
      <c r="H179" s="18"/>
      <c r="I179" s="18"/>
      <c r="J179" s="18"/>
      <c r="K179" s="14"/>
      <c r="L179" s="14"/>
      <c r="M179" s="45"/>
      <c r="N179" s="45"/>
      <c r="O179" s="14"/>
    </row>
    <row r="180">
      <c r="A180" s="14"/>
      <c r="B180" s="17"/>
      <c r="C180" s="17"/>
      <c r="D180" s="14"/>
      <c r="E180" s="14"/>
      <c r="F180" s="14"/>
      <c r="G180" s="14"/>
      <c r="H180" s="18"/>
      <c r="I180" s="18"/>
      <c r="J180" s="18"/>
      <c r="K180" s="14"/>
      <c r="L180" s="14"/>
      <c r="M180" s="45"/>
      <c r="N180" s="45"/>
      <c r="O180" s="14"/>
    </row>
    <row r="181">
      <c r="B181" s="46"/>
      <c r="C181" s="47"/>
      <c r="H181" s="29"/>
      <c r="I181" s="29"/>
      <c r="J181" s="29"/>
      <c r="M181" s="45"/>
      <c r="N181" s="45"/>
    </row>
    <row r="182">
      <c r="B182" s="46"/>
      <c r="C182" s="47"/>
      <c r="H182" s="29"/>
      <c r="I182" s="29"/>
      <c r="J182" s="29"/>
      <c r="M182" s="45"/>
      <c r="N182" s="45"/>
    </row>
    <row r="183">
      <c r="B183" s="46"/>
      <c r="C183" s="47"/>
      <c r="H183" s="29"/>
      <c r="I183" s="29"/>
      <c r="J183" s="29"/>
      <c r="M183" s="45"/>
      <c r="N183" s="45"/>
    </row>
    <row r="184">
      <c r="B184" s="46"/>
      <c r="C184" s="47"/>
      <c r="H184" s="29"/>
      <c r="I184" s="29"/>
      <c r="J184" s="29"/>
      <c r="M184" s="45"/>
      <c r="N184" s="45"/>
    </row>
    <row r="185">
      <c r="B185" s="46"/>
      <c r="C185" s="47"/>
      <c r="H185" s="29"/>
      <c r="I185" s="29"/>
      <c r="J185" s="29"/>
      <c r="M185" s="45"/>
      <c r="N185" s="45"/>
    </row>
    <row r="186">
      <c r="B186" s="46"/>
      <c r="C186" s="47"/>
      <c r="H186" s="29"/>
      <c r="I186" s="29"/>
      <c r="J186" s="29"/>
      <c r="M186" s="45"/>
      <c r="N186" s="45"/>
    </row>
    <row r="187">
      <c r="B187" s="46"/>
      <c r="C187" s="47"/>
      <c r="H187" s="29"/>
      <c r="I187" s="29"/>
      <c r="J187" s="29"/>
      <c r="M187" s="45"/>
      <c r="N187" s="45"/>
    </row>
    <row r="188">
      <c r="B188" s="46"/>
      <c r="C188" s="47"/>
      <c r="H188" s="29"/>
      <c r="I188" s="29"/>
      <c r="J188" s="29"/>
      <c r="M188" s="45"/>
      <c r="N188" s="45"/>
    </row>
    <row r="189">
      <c r="B189" s="46"/>
      <c r="C189" s="47"/>
      <c r="H189" s="29"/>
      <c r="I189" s="29"/>
      <c r="J189" s="29"/>
      <c r="M189" s="45"/>
      <c r="N189" s="45"/>
    </row>
    <row r="190">
      <c r="B190" s="46"/>
      <c r="C190" s="47"/>
      <c r="H190" s="29"/>
      <c r="I190" s="29"/>
      <c r="J190" s="29"/>
      <c r="M190" s="45"/>
      <c r="N190" s="45"/>
    </row>
    <row r="191">
      <c r="B191" s="46"/>
      <c r="C191" s="47"/>
      <c r="H191" s="29"/>
      <c r="I191" s="29"/>
      <c r="J191" s="29"/>
      <c r="M191" s="45"/>
      <c r="N191" s="45"/>
    </row>
    <row r="192">
      <c r="B192" s="46"/>
      <c r="C192" s="47"/>
      <c r="H192" s="29"/>
      <c r="I192" s="29"/>
      <c r="J192" s="29"/>
      <c r="M192" s="45"/>
      <c r="N192" s="45"/>
    </row>
    <row r="193">
      <c r="B193" s="46"/>
      <c r="C193" s="47"/>
      <c r="H193" s="29"/>
      <c r="I193" s="29"/>
      <c r="J193" s="29"/>
      <c r="M193" s="45"/>
      <c r="N193" s="45"/>
    </row>
    <row r="194">
      <c r="B194" s="46"/>
      <c r="C194" s="47"/>
      <c r="H194" s="29"/>
      <c r="I194" s="29"/>
      <c r="J194" s="29"/>
      <c r="M194" s="45"/>
      <c r="N194" s="45"/>
    </row>
    <row r="195">
      <c r="B195" s="46"/>
      <c r="C195" s="47"/>
      <c r="H195" s="29"/>
      <c r="I195" s="29"/>
      <c r="J195" s="29"/>
      <c r="M195" s="45"/>
      <c r="N195" s="45"/>
    </row>
    <row r="196">
      <c r="B196" s="46"/>
      <c r="C196" s="47"/>
      <c r="H196" s="29"/>
      <c r="I196" s="29"/>
      <c r="J196" s="29"/>
      <c r="M196" s="45"/>
      <c r="N196" s="45"/>
    </row>
    <row r="197">
      <c r="B197" s="46"/>
      <c r="C197" s="47"/>
      <c r="H197" s="29"/>
      <c r="I197" s="29"/>
      <c r="J197" s="29"/>
      <c r="M197" s="45"/>
      <c r="N197" s="45"/>
    </row>
    <row r="198">
      <c r="B198" s="46"/>
      <c r="C198" s="47"/>
      <c r="H198" s="29"/>
      <c r="I198" s="29"/>
      <c r="J198" s="29"/>
      <c r="M198" s="45"/>
      <c r="N198" s="45"/>
    </row>
    <row r="199">
      <c r="B199" s="46"/>
      <c r="C199" s="47"/>
      <c r="H199" s="29"/>
      <c r="I199" s="29"/>
      <c r="J199" s="29"/>
      <c r="M199" s="45"/>
      <c r="N199" s="45"/>
    </row>
    <row r="200">
      <c r="B200" s="46"/>
      <c r="C200" s="47"/>
      <c r="H200" s="29"/>
      <c r="I200" s="29"/>
      <c r="J200" s="29"/>
      <c r="M200" s="45"/>
      <c r="N200" s="45"/>
    </row>
    <row r="201">
      <c r="B201" s="46"/>
      <c r="C201" s="47"/>
      <c r="H201" s="29"/>
      <c r="I201" s="29"/>
      <c r="J201" s="29"/>
      <c r="M201" s="45"/>
      <c r="N201" s="45"/>
    </row>
    <row r="202">
      <c r="B202" s="46"/>
      <c r="C202" s="47"/>
      <c r="H202" s="29"/>
      <c r="I202" s="29"/>
      <c r="J202" s="29"/>
      <c r="M202" s="45"/>
      <c r="N202" s="45"/>
    </row>
    <row r="203">
      <c r="B203" s="46"/>
      <c r="C203" s="47"/>
      <c r="H203" s="29"/>
      <c r="I203" s="29"/>
      <c r="J203" s="29"/>
      <c r="M203" s="45"/>
      <c r="N203" s="45"/>
    </row>
    <row r="204">
      <c r="B204" s="46"/>
      <c r="C204" s="47"/>
      <c r="H204" s="29"/>
      <c r="I204" s="29"/>
      <c r="J204" s="29"/>
      <c r="M204" s="45"/>
      <c r="N204" s="45"/>
    </row>
    <row r="205">
      <c r="B205" s="46"/>
      <c r="C205" s="47"/>
      <c r="H205" s="29"/>
      <c r="I205" s="29"/>
      <c r="J205" s="29"/>
      <c r="M205" s="45"/>
      <c r="N205" s="45"/>
    </row>
    <row r="206">
      <c r="B206" s="46"/>
      <c r="C206" s="47"/>
      <c r="H206" s="29"/>
      <c r="I206" s="29"/>
      <c r="J206" s="29"/>
      <c r="M206" s="45"/>
      <c r="N206" s="45"/>
    </row>
    <row r="207">
      <c r="B207" s="46"/>
      <c r="C207" s="47"/>
      <c r="H207" s="29"/>
      <c r="I207" s="29"/>
      <c r="J207" s="29"/>
      <c r="M207" s="45"/>
      <c r="N207" s="45"/>
    </row>
    <row r="208">
      <c r="B208" s="46"/>
      <c r="C208" s="47"/>
      <c r="H208" s="29"/>
      <c r="I208" s="29"/>
      <c r="J208" s="29"/>
      <c r="M208" s="45"/>
      <c r="N208" s="45"/>
    </row>
    <row r="209">
      <c r="B209" s="46"/>
      <c r="C209" s="47"/>
      <c r="H209" s="29"/>
      <c r="I209" s="29"/>
      <c r="J209" s="29"/>
      <c r="M209" s="45"/>
      <c r="N209" s="45"/>
    </row>
    <row r="210">
      <c r="B210" s="46"/>
      <c r="C210" s="47"/>
      <c r="H210" s="29"/>
      <c r="I210" s="29"/>
      <c r="J210" s="29"/>
      <c r="M210" s="45"/>
      <c r="N210" s="45"/>
    </row>
    <row r="211">
      <c r="B211" s="46"/>
      <c r="C211" s="47"/>
      <c r="H211" s="29"/>
      <c r="I211" s="29"/>
      <c r="J211" s="29"/>
      <c r="M211" s="45"/>
      <c r="N211" s="45"/>
    </row>
    <row r="212">
      <c r="B212" s="46"/>
      <c r="C212" s="47"/>
      <c r="H212" s="29"/>
      <c r="I212" s="29"/>
      <c r="J212" s="29"/>
      <c r="M212" s="45"/>
      <c r="N212" s="45"/>
    </row>
    <row r="213">
      <c r="B213" s="46"/>
      <c r="C213" s="47"/>
      <c r="H213" s="29"/>
      <c r="I213" s="29"/>
      <c r="J213" s="29"/>
      <c r="M213" s="45"/>
      <c r="N213" s="45"/>
    </row>
    <row r="214">
      <c r="B214" s="46"/>
      <c r="C214" s="47"/>
      <c r="H214" s="29"/>
      <c r="I214" s="29"/>
      <c r="J214" s="29"/>
      <c r="M214" s="45"/>
      <c r="N214" s="45"/>
    </row>
    <row r="215">
      <c r="B215" s="46"/>
      <c r="C215" s="47"/>
      <c r="H215" s="29"/>
      <c r="I215" s="29"/>
      <c r="J215" s="29"/>
      <c r="M215" s="45"/>
      <c r="N215" s="45"/>
    </row>
    <row r="216">
      <c r="B216" s="46"/>
      <c r="C216" s="47"/>
      <c r="H216" s="29"/>
      <c r="I216" s="29"/>
      <c r="J216" s="29"/>
      <c r="M216" s="45"/>
      <c r="N216" s="45"/>
    </row>
    <row r="217">
      <c r="B217" s="46"/>
      <c r="C217" s="47"/>
      <c r="H217" s="29"/>
      <c r="I217" s="29"/>
      <c r="J217" s="29"/>
      <c r="M217" s="45"/>
      <c r="N217" s="45"/>
    </row>
    <row r="218">
      <c r="B218" s="46"/>
      <c r="C218" s="47"/>
      <c r="H218" s="29"/>
      <c r="I218" s="29"/>
      <c r="J218" s="29"/>
      <c r="M218" s="45"/>
      <c r="N218" s="45"/>
    </row>
    <row r="219">
      <c r="B219" s="46"/>
      <c r="C219" s="47"/>
      <c r="H219" s="29"/>
      <c r="I219" s="29"/>
      <c r="J219" s="29"/>
      <c r="M219" s="45"/>
      <c r="N219" s="45"/>
    </row>
    <row r="220">
      <c r="B220" s="46"/>
      <c r="C220" s="47"/>
      <c r="H220" s="29"/>
      <c r="I220" s="29"/>
      <c r="J220" s="29"/>
      <c r="M220" s="45"/>
      <c r="N220" s="45"/>
    </row>
    <row r="221">
      <c r="B221" s="46"/>
      <c r="C221" s="47"/>
      <c r="H221" s="29"/>
      <c r="I221" s="29"/>
      <c r="J221" s="29"/>
      <c r="M221" s="45"/>
      <c r="N221" s="45"/>
    </row>
    <row r="222">
      <c r="B222" s="46"/>
      <c r="C222" s="47"/>
      <c r="H222" s="29"/>
      <c r="I222" s="29"/>
      <c r="J222" s="29"/>
      <c r="M222" s="45"/>
      <c r="N222" s="45"/>
    </row>
    <row r="223">
      <c r="B223" s="46"/>
      <c r="C223" s="47"/>
      <c r="H223" s="29"/>
      <c r="I223" s="29"/>
      <c r="J223" s="29"/>
      <c r="M223" s="45"/>
      <c r="N223" s="45"/>
    </row>
    <row r="224">
      <c r="B224" s="46"/>
      <c r="C224" s="47"/>
      <c r="H224" s="29"/>
      <c r="I224" s="29"/>
      <c r="J224" s="29"/>
      <c r="M224" s="45"/>
      <c r="N224" s="45"/>
    </row>
    <row r="225">
      <c r="B225" s="46"/>
      <c r="C225" s="47"/>
      <c r="H225" s="29"/>
      <c r="I225" s="29"/>
      <c r="J225" s="29"/>
      <c r="M225" s="45"/>
      <c r="N225" s="45"/>
    </row>
    <row r="226">
      <c r="B226" s="46"/>
      <c r="C226" s="47"/>
      <c r="H226" s="29"/>
      <c r="I226" s="29"/>
      <c r="J226" s="29"/>
      <c r="M226" s="45"/>
      <c r="N226" s="45"/>
    </row>
    <row r="227">
      <c r="B227" s="46"/>
      <c r="C227" s="47"/>
      <c r="H227" s="29"/>
      <c r="I227" s="29"/>
      <c r="J227" s="29"/>
      <c r="M227" s="45"/>
      <c r="N227" s="45"/>
    </row>
    <row r="228">
      <c r="B228" s="46"/>
      <c r="C228" s="47"/>
      <c r="H228" s="29"/>
      <c r="I228" s="29"/>
      <c r="J228" s="29"/>
      <c r="M228" s="45"/>
      <c r="N228" s="45"/>
    </row>
    <row r="229">
      <c r="B229" s="46"/>
      <c r="C229" s="47"/>
      <c r="H229" s="29"/>
      <c r="I229" s="29"/>
      <c r="J229" s="29"/>
      <c r="M229" s="45"/>
      <c r="N229" s="45"/>
    </row>
    <row r="230">
      <c r="B230" s="46"/>
      <c r="C230" s="47"/>
      <c r="H230" s="29"/>
      <c r="I230" s="29"/>
      <c r="J230" s="29"/>
      <c r="M230" s="45"/>
      <c r="N230" s="45"/>
    </row>
    <row r="231">
      <c r="B231" s="46"/>
      <c r="C231" s="47"/>
      <c r="H231" s="29"/>
      <c r="I231" s="29"/>
      <c r="J231" s="29"/>
      <c r="M231" s="45"/>
      <c r="N231" s="45"/>
    </row>
    <row r="232">
      <c r="B232" s="46"/>
      <c r="C232" s="47"/>
      <c r="H232" s="29"/>
      <c r="I232" s="29"/>
      <c r="J232" s="29"/>
      <c r="M232" s="45"/>
      <c r="N232" s="45"/>
    </row>
    <row r="233">
      <c r="B233" s="46"/>
      <c r="C233" s="47"/>
      <c r="H233" s="29"/>
      <c r="I233" s="29"/>
      <c r="J233" s="29"/>
      <c r="M233" s="45"/>
      <c r="N233" s="45"/>
    </row>
    <row r="234">
      <c r="B234" s="46"/>
      <c r="C234" s="47"/>
      <c r="H234" s="29"/>
      <c r="I234" s="29"/>
      <c r="J234" s="29"/>
      <c r="M234" s="45"/>
      <c r="N234" s="45"/>
    </row>
    <row r="235">
      <c r="B235" s="46"/>
      <c r="C235" s="47"/>
      <c r="H235" s="29"/>
      <c r="I235" s="29"/>
      <c r="J235" s="29"/>
      <c r="M235" s="45"/>
      <c r="N235" s="45"/>
    </row>
    <row r="236">
      <c r="B236" s="46"/>
      <c r="C236" s="47"/>
      <c r="H236" s="29"/>
      <c r="I236" s="29"/>
      <c r="J236" s="29"/>
      <c r="M236" s="45"/>
      <c r="N236" s="45"/>
    </row>
    <row r="237">
      <c r="B237" s="46"/>
      <c r="C237" s="47"/>
      <c r="H237" s="29"/>
      <c r="I237" s="29"/>
      <c r="J237" s="29"/>
      <c r="M237" s="45"/>
      <c r="N237" s="45"/>
    </row>
    <row r="238">
      <c r="B238" s="46"/>
      <c r="C238" s="47"/>
      <c r="H238" s="29"/>
      <c r="I238" s="29"/>
      <c r="J238" s="29"/>
      <c r="M238" s="45"/>
      <c r="N238" s="45"/>
    </row>
    <row r="239">
      <c r="B239" s="46"/>
      <c r="C239" s="47"/>
      <c r="H239" s="29"/>
      <c r="I239" s="29"/>
      <c r="J239" s="29"/>
      <c r="M239" s="45"/>
      <c r="N239" s="45"/>
    </row>
    <row r="240">
      <c r="B240" s="46"/>
      <c r="C240" s="47"/>
      <c r="H240" s="29"/>
      <c r="I240" s="29"/>
      <c r="J240" s="29"/>
      <c r="M240" s="45"/>
      <c r="N240" s="45"/>
    </row>
    <row r="241">
      <c r="B241" s="46"/>
      <c r="C241" s="47"/>
      <c r="H241" s="29"/>
      <c r="I241" s="29"/>
      <c r="J241" s="29"/>
      <c r="M241" s="45"/>
      <c r="N241" s="45"/>
    </row>
    <row r="242">
      <c r="B242" s="46"/>
      <c r="C242" s="47"/>
      <c r="H242" s="29"/>
      <c r="I242" s="29"/>
      <c r="J242" s="29"/>
      <c r="M242" s="45"/>
      <c r="N242" s="45"/>
    </row>
    <row r="243">
      <c r="B243" s="46"/>
      <c r="C243" s="47"/>
      <c r="H243" s="29"/>
      <c r="I243" s="29"/>
      <c r="J243" s="29"/>
      <c r="M243" s="45"/>
      <c r="N243" s="45"/>
    </row>
    <row r="244">
      <c r="B244" s="46"/>
      <c r="C244" s="47"/>
      <c r="H244" s="29"/>
      <c r="I244" s="29"/>
      <c r="J244" s="29"/>
      <c r="M244" s="45"/>
      <c r="N244" s="45"/>
    </row>
    <row r="245">
      <c r="B245" s="46"/>
      <c r="C245" s="47"/>
      <c r="H245" s="29"/>
      <c r="I245" s="29"/>
      <c r="J245" s="29"/>
      <c r="M245" s="45"/>
      <c r="N245" s="45"/>
    </row>
    <row r="246">
      <c r="B246" s="46"/>
      <c r="C246" s="47"/>
      <c r="H246" s="29"/>
      <c r="I246" s="29"/>
      <c r="J246" s="29"/>
      <c r="M246" s="45"/>
      <c r="N246" s="45"/>
    </row>
    <row r="247">
      <c r="B247" s="46"/>
      <c r="C247" s="47"/>
      <c r="H247" s="29"/>
      <c r="I247" s="29"/>
      <c r="J247" s="29"/>
      <c r="M247" s="45"/>
      <c r="N247" s="45"/>
    </row>
    <row r="248">
      <c r="B248" s="46"/>
      <c r="C248" s="47"/>
      <c r="H248" s="29"/>
      <c r="I248" s="29"/>
      <c r="J248" s="29"/>
      <c r="M248" s="45"/>
      <c r="N248" s="45"/>
    </row>
    <row r="249">
      <c r="B249" s="46"/>
      <c r="C249" s="47"/>
      <c r="H249" s="29"/>
      <c r="I249" s="29"/>
      <c r="J249" s="29"/>
      <c r="M249" s="45"/>
      <c r="N249" s="45"/>
    </row>
    <row r="250">
      <c r="B250" s="46"/>
      <c r="C250" s="47"/>
      <c r="H250" s="29"/>
      <c r="I250" s="29"/>
      <c r="J250" s="29"/>
      <c r="M250" s="45"/>
      <c r="N250" s="45"/>
    </row>
    <row r="251">
      <c r="B251" s="46"/>
      <c r="C251" s="47"/>
      <c r="H251" s="29"/>
      <c r="I251" s="29"/>
      <c r="J251" s="29"/>
      <c r="M251" s="45"/>
      <c r="N251" s="45"/>
    </row>
    <row r="252">
      <c r="B252" s="46"/>
      <c r="C252" s="47"/>
      <c r="H252" s="29"/>
      <c r="I252" s="29"/>
      <c r="J252" s="29"/>
      <c r="M252" s="45"/>
      <c r="N252" s="45"/>
    </row>
    <row r="253">
      <c r="B253" s="46"/>
      <c r="C253" s="47"/>
      <c r="H253" s="29"/>
      <c r="I253" s="29"/>
      <c r="J253" s="29"/>
      <c r="M253" s="45"/>
      <c r="N253" s="45"/>
    </row>
    <row r="254">
      <c r="B254" s="46"/>
      <c r="C254" s="47"/>
      <c r="H254" s="29"/>
      <c r="I254" s="29"/>
      <c r="J254" s="29"/>
      <c r="M254" s="45"/>
      <c r="N254" s="45"/>
    </row>
    <row r="255">
      <c r="B255" s="46"/>
      <c r="C255" s="47"/>
      <c r="H255" s="29"/>
      <c r="I255" s="29"/>
      <c r="J255" s="29"/>
      <c r="M255" s="45"/>
      <c r="N255" s="45"/>
    </row>
    <row r="256">
      <c r="B256" s="46"/>
      <c r="C256" s="47"/>
      <c r="H256" s="29"/>
      <c r="I256" s="29"/>
      <c r="J256" s="29"/>
      <c r="M256" s="45"/>
      <c r="N256" s="45"/>
    </row>
    <row r="257">
      <c r="B257" s="46"/>
      <c r="C257" s="47"/>
      <c r="H257" s="29"/>
      <c r="I257" s="29"/>
      <c r="J257" s="29"/>
      <c r="M257" s="45"/>
      <c r="N257" s="45"/>
    </row>
    <row r="258">
      <c r="B258" s="46"/>
      <c r="C258" s="47"/>
      <c r="H258" s="29"/>
      <c r="I258" s="29"/>
      <c r="J258" s="29"/>
      <c r="M258" s="45"/>
      <c r="N258" s="45"/>
    </row>
    <row r="259">
      <c r="B259" s="46"/>
      <c r="C259" s="47"/>
      <c r="H259" s="29"/>
      <c r="I259" s="29"/>
      <c r="J259" s="29"/>
      <c r="M259" s="45"/>
      <c r="N259" s="45"/>
    </row>
    <row r="260">
      <c r="B260" s="46"/>
      <c r="C260" s="47"/>
      <c r="H260" s="29"/>
      <c r="I260" s="29"/>
      <c r="J260" s="29"/>
      <c r="M260" s="45"/>
      <c r="N260" s="45"/>
    </row>
    <row r="261">
      <c r="B261" s="46"/>
      <c r="C261" s="47"/>
      <c r="H261" s="29"/>
      <c r="I261" s="29"/>
      <c r="J261" s="29"/>
      <c r="M261" s="45"/>
      <c r="N261" s="45"/>
    </row>
    <row r="262">
      <c r="B262" s="46"/>
      <c r="C262" s="47"/>
      <c r="H262" s="29"/>
      <c r="I262" s="29"/>
      <c r="J262" s="29"/>
      <c r="M262" s="45"/>
      <c r="N262" s="45"/>
    </row>
    <row r="263">
      <c r="B263" s="46"/>
      <c r="C263" s="47"/>
      <c r="H263" s="29"/>
      <c r="I263" s="29"/>
      <c r="J263" s="29"/>
      <c r="M263" s="45"/>
      <c r="N263" s="45"/>
    </row>
    <row r="264">
      <c r="B264" s="46"/>
      <c r="C264" s="47"/>
      <c r="H264" s="29"/>
      <c r="I264" s="29"/>
      <c r="J264" s="29"/>
      <c r="M264" s="45"/>
      <c r="N264" s="45"/>
    </row>
    <row r="265">
      <c r="B265" s="46"/>
      <c r="C265" s="47"/>
      <c r="H265" s="29"/>
      <c r="I265" s="29"/>
      <c r="J265" s="29"/>
      <c r="M265" s="45"/>
      <c r="N265" s="45"/>
    </row>
    <row r="266">
      <c r="B266" s="46"/>
      <c r="C266" s="47"/>
      <c r="H266" s="29"/>
      <c r="I266" s="29"/>
      <c r="J266" s="29"/>
      <c r="M266" s="45"/>
      <c r="N266" s="45"/>
    </row>
    <row r="267">
      <c r="B267" s="46"/>
      <c r="C267" s="47"/>
      <c r="H267" s="29"/>
      <c r="I267" s="29"/>
      <c r="J267" s="29"/>
      <c r="M267" s="45"/>
      <c r="N267" s="45"/>
    </row>
    <row r="268">
      <c r="B268" s="46"/>
      <c r="C268" s="47"/>
      <c r="H268" s="29"/>
      <c r="I268" s="29"/>
      <c r="J268" s="29"/>
      <c r="M268" s="45"/>
      <c r="N268" s="45"/>
    </row>
    <row r="269">
      <c r="B269" s="46"/>
      <c r="C269" s="47"/>
      <c r="H269" s="29"/>
      <c r="I269" s="29"/>
      <c r="J269" s="29"/>
      <c r="M269" s="45"/>
      <c r="N269" s="45"/>
    </row>
    <row r="270">
      <c r="B270" s="46"/>
      <c r="C270" s="47"/>
      <c r="H270" s="29"/>
      <c r="I270" s="29"/>
      <c r="J270" s="29"/>
      <c r="M270" s="45"/>
      <c r="N270" s="45"/>
    </row>
    <row r="271">
      <c r="B271" s="46"/>
      <c r="C271" s="47"/>
      <c r="H271" s="29"/>
      <c r="I271" s="29"/>
      <c r="J271" s="29"/>
      <c r="M271" s="45"/>
      <c r="N271" s="45"/>
    </row>
    <row r="272">
      <c r="B272" s="46"/>
      <c r="C272" s="47"/>
      <c r="H272" s="29"/>
      <c r="I272" s="29"/>
      <c r="J272" s="29"/>
      <c r="M272" s="45"/>
      <c r="N272" s="45"/>
    </row>
    <row r="273">
      <c r="B273" s="46"/>
      <c r="C273" s="47"/>
      <c r="H273" s="29"/>
      <c r="I273" s="29"/>
      <c r="J273" s="29"/>
      <c r="M273" s="45"/>
      <c r="N273" s="45"/>
    </row>
    <row r="274">
      <c r="B274" s="46"/>
      <c r="C274" s="47"/>
      <c r="H274" s="29"/>
      <c r="I274" s="29"/>
      <c r="J274" s="29"/>
      <c r="M274" s="45"/>
      <c r="N274" s="45"/>
    </row>
    <row r="275">
      <c r="B275" s="46"/>
      <c r="C275" s="47"/>
      <c r="H275" s="29"/>
      <c r="I275" s="29"/>
      <c r="J275" s="29"/>
      <c r="M275" s="45"/>
      <c r="N275" s="45"/>
    </row>
    <row r="276">
      <c r="B276" s="46"/>
      <c r="C276" s="47"/>
      <c r="H276" s="29"/>
      <c r="I276" s="29"/>
      <c r="J276" s="29"/>
      <c r="M276" s="45"/>
      <c r="N276" s="45"/>
    </row>
    <row r="277">
      <c r="B277" s="46"/>
      <c r="C277" s="47"/>
      <c r="H277" s="29"/>
      <c r="I277" s="29"/>
      <c r="J277" s="29"/>
      <c r="M277" s="45"/>
      <c r="N277" s="45"/>
    </row>
    <row r="278">
      <c r="B278" s="46"/>
      <c r="C278" s="47"/>
      <c r="H278" s="29"/>
      <c r="I278" s="29"/>
      <c r="J278" s="29"/>
      <c r="M278" s="45"/>
      <c r="N278" s="45"/>
    </row>
    <row r="279">
      <c r="B279" s="46"/>
      <c r="C279" s="47"/>
      <c r="H279" s="29"/>
      <c r="I279" s="29"/>
      <c r="J279" s="29"/>
      <c r="M279" s="45"/>
      <c r="N279" s="45"/>
    </row>
    <row r="280">
      <c r="B280" s="46"/>
      <c r="C280" s="47"/>
      <c r="H280" s="29"/>
      <c r="I280" s="29"/>
      <c r="J280" s="29"/>
      <c r="M280" s="45"/>
      <c r="N280" s="45"/>
    </row>
    <row r="281">
      <c r="B281" s="46"/>
      <c r="C281" s="47"/>
      <c r="H281" s="29"/>
      <c r="I281" s="29"/>
      <c r="J281" s="29"/>
      <c r="M281" s="45"/>
      <c r="N281" s="45"/>
    </row>
    <row r="282">
      <c r="B282" s="46"/>
      <c r="C282" s="47"/>
      <c r="H282" s="29"/>
      <c r="I282" s="29"/>
      <c r="J282" s="29"/>
      <c r="M282" s="45"/>
      <c r="N282" s="45"/>
    </row>
    <row r="283">
      <c r="B283" s="46"/>
      <c r="C283" s="47"/>
      <c r="H283" s="29"/>
      <c r="I283" s="29"/>
      <c r="J283" s="29"/>
      <c r="M283" s="45"/>
      <c r="N283" s="45"/>
    </row>
    <row r="284">
      <c r="B284" s="46"/>
      <c r="C284" s="47"/>
      <c r="H284" s="29"/>
      <c r="I284" s="29"/>
      <c r="J284" s="29"/>
      <c r="M284" s="45"/>
      <c r="N284" s="45"/>
    </row>
    <row r="285">
      <c r="B285" s="46"/>
      <c r="C285" s="47"/>
      <c r="H285" s="29"/>
      <c r="I285" s="29"/>
      <c r="J285" s="29"/>
      <c r="M285" s="45"/>
      <c r="N285" s="45"/>
    </row>
    <row r="286">
      <c r="B286" s="46"/>
      <c r="C286" s="47"/>
      <c r="H286" s="29"/>
      <c r="I286" s="29"/>
      <c r="J286" s="29"/>
      <c r="M286" s="45"/>
      <c r="N286" s="45"/>
    </row>
    <row r="287">
      <c r="B287" s="46"/>
      <c r="C287" s="47"/>
      <c r="H287" s="29"/>
      <c r="I287" s="29"/>
      <c r="J287" s="29"/>
      <c r="M287" s="45"/>
      <c r="N287" s="45"/>
    </row>
    <row r="288">
      <c r="B288" s="46"/>
      <c r="C288" s="47"/>
      <c r="H288" s="29"/>
      <c r="I288" s="29"/>
      <c r="J288" s="29"/>
      <c r="M288" s="45"/>
      <c r="N288" s="45"/>
    </row>
    <row r="289">
      <c r="B289" s="46"/>
      <c r="C289" s="47"/>
      <c r="H289" s="29"/>
      <c r="I289" s="29"/>
      <c r="J289" s="29"/>
      <c r="M289" s="45"/>
      <c r="N289" s="45"/>
    </row>
    <row r="290">
      <c r="B290" s="46"/>
      <c r="C290" s="47"/>
      <c r="H290" s="29"/>
      <c r="I290" s="29"/>
      <c r="J290" s="29"/>
      <c r="M290" s="45"/>
      <c r="N290" s="45"/>
    </row>
    <row r="291">
      <c r="B291" s="46"/>
      <c r="C291" s="47"/>
      <c r="H291" s="29"/>
      <c r="I291" s="29"/>
      <c r="J291" s="29"/>
      <c r="M291" s="45"/>
      <c r="N291" s="45"/>
    </row>
    <row r="292">
      <c r="B292" s="46"/>
      <c r="C292" s="47"/>
      <c r="H292" s="29"/>
      <c r="I292" s="29"/>
      <c r="J292" s="29"/>
      <c r="M292" s="45"/>
      <c r="N292" s="45"/>
    </row>
    <row r="293">
      <c r="B293" s="46"/>
      <c r="C293" s="47"/>
      <c r="H293" s="29"/>
      <c r="I293" s="29"/>
      <c r="J293" s="29"/>
      <c r="M293" s="45"/>
      <c r="N293" s="45"/>
    </row>
    <row r="294">
      <c r="B294" s="46"/>
      <c r="C294" s="47"/>
      <c r="H294" s="29"/>
      <c r="I294" s="29"/>
      <c r="J294" s="29"/>
      <c r="M294" s="45"/>
      <c r="N294" s="45"/>
    </row>
    <row r="295">
      <c r="B295" s="46"/>
      <c r="C295" s="47"/>
      <c r="H295" s="29"/>
      <c r="I295" s="29"/>
      <c r="J295" s="29"/>
      <c r="M295" s="45"/>
      <c r="N295" s="45"/>
    </row>
    <row r="296">
      <c r="B296" s="46"/>
      <c r="C296" s="47"/>
      <c r="H296" s="29"/>
      <c r="I296" s="29"/>
      <c r="J296" s="29"/>
      <c r="M296" s="45"/>
      <c r="N296" s="45"/>
    </row>
    <row r="297">
      <c r="B297" s="46"/>
      <c r="C297" s="47"/>
      <c r="H297" s="29"/>
      <c r="I297" s="29"/>
      <c r="J297" s="29"/>
      <c r="M297" s="45"/>
      <c r="N297" s="45"/>
    </row>
    <row r="298">
      <c r="B298" s="46"/>
      <c r="C298" s="47"/>
      <c r="H298" s="29"/>
      <c r="I298" s="29"/>
      <c r="J298" s="29"/>
      <c r="M298" s="45"/>
      <c r="N298" s="45"/>
    </row>
    <row r="299">
      <c r="B299" s="46"/>
      <c r="C299" s="47"/>
      <c r="H299" s="29"/>
      <c r="I299" s="29"/>
      <c r="J299" s="29"/>
      <c r="M299" s="45"/>
      <c r="N299" s="45"/>
    </row>
    <row r="300">
      <c r="B300" s="46"/>
      <c r="C300" s="47"/>
      <c r="H300" s="29"/>
      <c r="I300" s="29"/>
      <c r="J300" s="29"/>
      <c r="M300" s="45"/>
      <c r="N300" s="45"/>
    </row>
    <row r="301">
      <c r="B301" s="46"/>
      <c r="C301" s="47"/>
      <c r="H301" s="29"/>
      <c r="I301" s="29"/>
      <c r="J301" s="29"/>
      <c r="M301" s="45"/>
      <c r="N301" s="45"/>
    </row>
    <row r="302">
      <c r="B302" s="46"/>
      <c r="C302" s="47"/>
      <c r="H302" s="29"/>
      <c r="I302" s="29"/>
      <c r="J302" s="29"/>
      <c r="M302" s="45"/>
      <c r="N302" s="45"/>
    </row>
    <row r="303">
      <c r="B303" s="46"/>
      <c r="C303" s="47"/>
      <c r="H303" s="29"/>
      <c r="I303" s="29"/>
      <c r="J303" s="29"/>
      <c r="M303" s="45"/>
      <c r="N303" s="45"/>
    </row>
    <row r="304">
      <c r="B304" s="46"/>
      <c r="C304" s="47"/>
      <c r="H304" s="29"/>
      <c r="I304" s="29"/>
      <c r="J304" s="29"/>
      <c r="M304" s="45"/>
      <c r="N304" s="45"/>
    </row>
    <row r="305">
      <c r="B305" s="46"/>
      <c r="C305" s="47"/>
      <c r="H305" s="29"/>
      <c r="I305" s="29"/>
      <c r="J305" s="29"/>
      <c r="M305" s="45"/>
      <c r="N305" s="45"/>
    </row>
    <row r="306">
      <c r="B306" s="46"/>
      <c r="C306" s="47"/>
      <c r="H306" s="29"/>
      <c r="I306" s="29"/>
      <c r="J306" s="29"/>
      <c r="M306" s="45"/>
      <c r="N306" s="45"/>
    </row>
    <row r="307">
      <c r="B307" s="46"/>
      <c r="C307" s="47"/>
      <c r="H307" s="29"/>
      <c r="I307" s="29"/>
      <c r="J307" s="29"/>
      <c r="M307" s="45"/>
      <c r="N307" s="45"/>
    </row>
    <row r="308">
      <c r="B308" s="46"/>
      <c r="C308" s="47"/>
      <c r="H308" s="29"/>
      <c r="I308" s="29"/>
      <c r="J308" s="29"/>
      <c r="M308" s="45"/>
      <c r="N308" s="45"/>
    </row>
    <row r="309">
      <c r="B309" s="46"/>
      <c r="C309" s="47"/>
      <c r="H309" s="29"/>
      <c r="I309" s="29"/>
      <c r="J309" s="29"/>
      <c r="M309" s="45"/>
      <c r="N309" s="45"/>
    </row>
    <row r="310">
      <c r="B310" s="46"/>
      <c r="C310" s="47"/>
      <c r="H310" s="29"/>
      <c r="I310" s="29"/>
      <c r="J310" s="29"/>
      <c r="M310" s="45"/>
      <c r="N310" s="45"/>
    </row>
    <row r="311">
      <c r="B311" s="46"/>
      <c r="C311" s="47"/>
      <c r="H311" s="29"/>
      <c r="I311" s="29"/>
      <c r="J311" s="29"/>
      <c r="M311" s="45"/>
      <c r="N311" s="45"/>
    </row>
    <row r="312">
      <c r="B312" s="46"/>
      <c r="C312" s="47"/>
      <c r="H312" s="29"/>
      <c r="I312" s="29"/>
      <c r="J312" s="29"/>
      <c r="M312" s="45"/>
      <c r="N312" s="45"/>
    </row>
    <row r="313">
      <c r="B313" s="46"/>
      <c r="C313" s="47"/>
      <c r="H313" s="29"/>
      <c r="I313" s="29"/>
      <c r="J313" s="29"/>
      <c r="M313" s="45"/>
      <c r="N313" s="45"/>
    </row>
    <row r="314">
      <c r="B314" s="46"/>
      <c r="C314" s="47"/>
      <c r="H314" s="29"/>
      <c r="I314" s="29"/>
      <c r="J314" s="29"/>
      <c r="M314" s="45"/>
      <c r="N314" s="45"/>
    </row>
    <row r="315">
      <c r="B315" s="46"/>
      <c r="C315" s="47"/>
      <c r="H315" s="29"/>
      <c r="I315" s="29"/>
      <c r="J315" s="29"/>
      <c r="M315" s="45"/>
      <c r="N315" s="45"/>
    </row>
    <row r="316">
      <c r="B316" s="46"/>
      <c r="C316" s="47"/>
      <c r="H316" s="29"/>
      <c r="I316" s="29"/>
      <c r="J316" s="29"/>
      <c r="M316" s="45"/>
      <c r="N316" s="45"/>
    </row>
    <row r="317">
      <c r="B317" s="46"/>
      <c r="C317" s="47"/>
      <c r="H317" s="29"/>
      <c r="I317" s="29"/>
      <c r="J317" s="29"/>
      <c r="M317" s="45"/>
      <c r="N317" s="45"/>
    </row>
    <row r="318">
      <c r="B318" s="46"/>
      <c r="C318" s="47"/>
      <c r="H318" s="29"/>
      <c r="I318" s="29"/>
      <c r="J318" s="29"/>
      <c r="M318" s="45"/>
      <c r="N318" s="45"/>
    </row>
    <row r="319">
      <c r="B319" s="46"/>
      <c r="C319" s="47"/>
      <c r="H319" s="29"/>
      <c r="I319" s="29"/>
      <c r="J319" s="29"/>
      <c r="M319" s="45"/>
      <c r="N319" s="45"/>
    </row>
    <row r="320">
      <c r="B320" s="46"/>
      <c r="C320" s="47"/>
      <c r="H320" s="29"/>
      <c r="I320" s="29"/>
      <c r="J320" s="29"/>
      <c r="M320" s="45"/>
      <c r="N320" s="45"/>
    </row>
    <row r="321">
      <c r="B321" s="46"/>
      <c r="C321" s="47"/>
      <c r="H321" s="29"/>
      <c r="I321" s="29"/>
      <c r="J321" s="29"/>
      <c r="M321" s="45"/>
      <c r="N321" s="45"/>
    </row>
    <row r="322">
      <c r="B322" s="46"/>
      <c r="C322" s="47"/>
      <c r="H322" s="29"/>
      <c r="I322" s="29"/>
      <c r="J322" s="29"/>
      <c r="M322" s="45"/>
      <c r="N322" s="45"/>
    </row>
    <row r="323">
      <c r="B323" s="46"/>
      <c r="C323" s="47"/>
      <c r="H323" s="29"/>
      <c r="I323" s="29"/>
      <c r="J323" s="29"/>
      <c r="M323" s="45"/>
      <c r="N323" s="45"/>
    </row>
    <row r="324">
      <c r="B324" s="46"/>
      <c r="C324" s="47"/>
      <c r="H324" s="29"/>
      <c r="I324" s="29"/>
      <c r="J324" s="29"/>
      <c r="M324" s="45"/>
      <c r="N324" s="45"/>
    </row>
    <row r="325">
      <c r="B325" s="46"/>
      <c r="C325" s="47"/>
      <c r="H325" s="29"/>
      <c r="I325" s="29"/>
      <c r="J325" s="29"/>
      <c r="M325" s="45"/>
      <c r="N325" s="45"/>
    </row>
    <row r="326">
      <c r="B326" s="46"/>
      <c r="C326" s="47"/>
      <c r="H326" s="29"/>
      <c r="I326" s="29"/>
      <c r="J326" s="29"/>
      <c r="M326" s="45"/>
      <c r="N326" s="45"/>
    </row>
    <row r="327">
      <c r="B327" s="46"/>
      <c r="C327" s="47"/>
      <c r="H327" s="29"/>
      <c r="I327" s="29"/>
      <c r="J327" s="29"/>
      <c r="M327" s="45"/>
      <c r="N327" s="45"/>
    </row>
    <row r="328">
      <c r="B328" s="46"/>
      <c r="C328" s="47"/>
      <c r="H328" s="29"/>
      <c r="I328" s="29"/>
      <c r="J328" s="29"/>
      <c r="M328" s="45"/>
      <c r="N328" s="45"/>
    </row>
    <row r="329">
      <c r="B329" s="46"/>
      <c r="C329" s="47"/>
      <c r="H329" s="29"/>
      <c r="I329" s="29"/>
      <c r="J329" s="29"/>
      <c r="M329" s="45"/>
      <c r="N329" s="45"/>
    </row>
    <row r="330">
      <c r="B330" s="46"/>
      <c r="C330" s="47"/>
      <c r="H330" s="29"/>
      <c r="I330" s="29"/>
      <c r="J330" s="29"/>
      <c r="M330" s="45"/>
      <c r="N330" s="45"/>
    </row>
    <row r="331">
      <c r="B331" s="46"/>
      <c r="C331" s="47"/>
      <c r="H331" s="29"/>
      <c r="I331" s="29"/>
      <c r="J331" s="29"/>
      <c r="M331" s="45"/>
      <c r="N331" s="45"/>
    </row>
    <row r="332">
      <c r="B332" s="46"/>
      <c r="C332" s="47"/>
      <c r="H332" s="29"/>
      <c r="I332" s="29"/>
      <c r="J332" s="29"/>
      <c r="M332" s="45"/>
      <c r="N332" s="45"/>
    </row>
    <row r="333">
      <c r="B333" s="46"/>
      <c r="C333" s="47"/>
      <c r="H333" s="29"/>
      <c r="I333" s="29"/>
      <c r="J333" s="29"/>
      <c r="M333" s="45"/>
      <c r="N333" s="45"/>
    </row>
    <row r="334">
      <c r="B334" s="46"/>
      <c r="C334" s="47"/>
      <c r="H334" s="29"/>
      <c r="I334" s="29"/>
      <c r="J334" s="29"/>
      <c r="M334" s="45"/>
      <c r="N334" s="45"/>
    </row>
    <row r="335">
      <c r="B335" s="46"/>
      <c r="C335" s="47"/>
      <c r="H335" s="29"/>
      <c r="I335" s="29"/>
      <c r="J335" s="29"/>
      <c r="M335" s="45"/>
      <c r="N335" s="45"/>
    </row>
    <row r="336">
      <c r="B336" s="46"/>
      <c r="C336" s="47"/>
      <c r="H336" s="29"/>
      <c r="I336" s="29"/>
      <c r="J336" s="29"/>
      <c r="M336" s="45"/>
      <c r="N336" s="45"/>
    </row>
    <row r="337">
      <c r="B337" s="46"/>
      <c r="C337" s="47"/>
      <c r="H337" s="29"/>
      <c r="I337" s="29"/>
      <c r="J337" s="29"/>
      <c r="M337" s="45"/>
      <c r="N337" s="45"/>
    </row>
    <row r="338">
      <c r="B338" s="46"/>
      <c r="C338" s="47"/>
      <c r="H338" s="29"/>
      <c r="I338" s="29"/>
      <c r="J338" s="29"/>
      <c r="M338" s="45"/>
      <c r="N338" s="45"/>
    </row>
    <row r="339">
      <c r="B339" s="46"/>
      <c r="C339" s="47"/>
      <c r="H339" s="29"/>
      <c r="I339" s="29"/>
      <c r="J339" s="29"/>
      <c r="M339" s="45"/>
      <c r="N339" s="45"/>
    </row>
    <row r="340">
      <c r="B340" s="46"/>
      <c r="C340" s="47"/>
      <c r="H340" s="29"/>
      <c r="I340" s="29"/>
      <c r="J340" s="29"/>
      <c r="M340" s="45"/>
      <c r="N340" s="45"/>
    </row>
    <row r="341">
      <c r="B341" s="46"/>
      <c r="C341" s="47"/>
      <c r="H341" s="29"/>
      <c r="I341" s="29"/>
      <c r="J341" s="29"/>
      <c r="M341" s="45"/>
      <c r="N341" s="45"/>
    </row>
    <row r="342">
      <c r="B342" s="46"/>
      <c r="C342" s="47"/>
      <c r="H342" s="29"/>
      <c r="I342" s="29"/>
      <c r="J342" s="29"/>
      <c r="M342" s="45"/>
      <c r="N342" s="45"/>
    </row>
    <row r="343">
      <c r="B343" s="46"/>
      <c r="C343" s="47"/>
      <c r="H343" s="29"/>
      <c r="I343" s="29"/>
      <c r="J343" s="29"/>
      <c r="M343" s="45"/>
      <c r="N343" s="45"/>
    </row>
    <row r="344">
      <c r="B344" s="46"/>
      <c r="C344" s="47"/>
      <c r="H344" s="29"/>
      <c r="I344" s="29"/>
      <c r="J344" s="29"/>
      <c r="M344" s="45"/>
      <c r="N344" s="45"/>
    </row>
    <row r="345">
      <c r="B345" s="46"/>
      <c r="C345" s="47"/>
      <c r="H345" s="29"/>
      <c r="I345" s="29"/>
      <c r="J345" s="29"/>
      <c r="M345" s="45"/>
      <c r="N345" s="45"/>
    </row>
    <row r="346">
      <c r="B346" s="46"/>
      <c r="C346" s="47"/>
      <c r="H346" s="29"/>
      <c r="I346" s="29"/>
      <c r="J346" s="29"/>
      <c r="M346" s="45"/>
      <c r="N346" s="45"/>
    </row>
    <row r="347">
      <c r="B347" s="46"/>
      <c r="C347" s="47"/>
      <c r="H347" s="29"/>
      <c r="I347" s="29"/>
      <c r="J347" s="29"/>
      <c r="M347" s="45"/>
      <c r="N347" s="45"/>
    </row>
    <row r="348">
      <c r="B348" s="46"/>
      <c r="C348" s="47"/>
      <c r="H348" s="29"/>
      <c r="I348" s="29"/>
      <c r="J348" s="29"/>
      <c r="M348" s="45"/>
      <c r="N348" s="45"/>
    </row>
    <row r="349">
      <c r="B349" s="46"/>
      <c r="C349" s="47"/>
      <c r="H349" s="29"/>
      <c r="I349" s="29"/>
      <c r="J349" s="29"/>
      <c r="M349" s="45"/>
      <c r="N349" s="45"/>
    </row>
    <row r="350">
      <c r="B350" s="46"/>
      <c r="C350" s="47"/>
      <c r="H350" s="29"/>
      <c r="I350" s="29"/>
      <c r="J350" s="29"/>
      <c r="M350" s="45"/>
      <c r="N350" s="45"/>
    </row>
    <row r="351">
      <c r="B351" s="46"/>
      <c r="C351" s="47"/>
      <c r="H351" s="29"/>
      <c r="I351" s="29"/>
      <c r="J351" s="29"/>
      <c r="M351" s="45"/>
      <c r="N351" s="45"/>
    </row>
    <row r="352">
      <c r="B352" s="46"/>
      <c r="C352" s="47"/>
      <c r="H352" s="29"/>
      <c r="I352" s="29"/>
      <c r="J352" s="29"/>
      <c r="M352" s="45"/>
      <c r="N352" s="45"/>
    </row>
    <row r="353">
      <c r="B353" s="46"/>
      <c r="C353" s="47"/>
      <c r="H353" s="29"/>
      <c r="I353" s="29"/>
      <c r="J353" s="29"/>
      <c r="M353" s="45"/>
      <c r="N353" s="45"/>
    </row>
    <row r="354">
      <c r="B354" s="46"/>
      <c r="C354" s="47"/>
      <c r="H354" s="29"/>
      <c r="I354" s="29"/>
      <c r="J354" s="29"/>
      <c r="M354" s="45"/>
      <c r="N354" s="45"/>
    </row>
    <row r="355">
      <c r="B355" s="46"/>
      <c r="C355" s="47"/>
      <c r="H355" s="29"/>
      <c r="I355" s="29"/>
      <c r="J355" s="29"/>
      <c r="M355" s="45"/>
      <c r="N355" s="45"/>
    </row>
    <row r="356">
      <c r="B356" s="46"/>
      <c r="C356" s="47"/>
      <c r="H356" s="29"/>
      <c r="I356" s="29"/>
      <c r="J356" s="29"/>
      <c r="M356" s="45"/>
      <c r="N356" s="45"/>
    </row>
    <row r="357">
      <c r="B357" s="46"/>
      <c r="C357" s="47"/>
      <c r="H357" s="29"/>
      <c r="I357" s="29"/>
      <c r="J357" s="29"/>
      <c r="M357" s="45"/>
      <c r="N357" s="45"/>
    </row>
    <row r="358">
      <c r="B358" s="46"/>
      <c r="C358" s="47"/>
      <c r="H358" s="29"/>
      <c r="I358" s="29"/>
      <c r="J358" s="29"/>
      <c r="M358" s="45"/>
      <c r="N358" s="45"/>
    </row>
    <row r="359">
      <c r="B359" s="46"/>
      <c r="C359" s="47"/>
      <c r="H359" s="29"/>
      <c r="I359" s="29"/>
      <c r="J359" s="29"/>
      <c r="M359" s="45"/>
      <c r="N359" s="45"/>
    </row>
    <row r="360">
      <c r="B360" s="46"/>
      <c r="C360" s="47"/>
      <c r="H360" s="29"/>
      <c r="I360" s="29"/>
      <c r="J360" s="29"/>
      <c r="M360" s="45"/>
      <c r="N360" s="45"/>
    </row>
    <row r="361">
      <c r="B361" s="46"/>
      <c r="C361" s="47"/>
      <c r="H361" s="29"/>
      <c r="I361" s="29"/>
      <c r="J361" s="29"/>
      <c r="M361" s="45"/>
      <c r="N361" s="45"/>
    </row>
    <row r="362">
      <c r="B362" s="46"/>
      <c r="C362" s="47"/>
      <c r="H362" s="29"/>
      <c r="I362" s="29"/>
      <c r="J362" s="29"/>
      <c r="M362" s="45"/>
      <c r="N362" s="45"/>
    </row>
    <row r="363">
      <c r="B363" s="46"/>
      <c r="C363" s="47"/>
      <c r="H363" s="29"/>
      <c r="I363" s="29"/>
      <c r="J363" s="29"/>
      <c r="M363" s="45"/>
      <c r="N363" s="45"/>
    </row>
    <row r="364">
      <c r="B364" s="46"/>
      <c r="C364" s="47"/>
      <c r="H364" s="29"/>
      <c r="I364" s="29"/>
      <c r="J364" s="29"/>
      <c r="M364" s="45"/>
      <c r="N364" s="45"/>
    </row>
    <row r="365">
      <c r="B365" s="46"/>
      <c r="C365" s="47"/>
      <c r="H365" s="29"/>
      <c r="I365" s="29"/>
      <c r="J365" s="29"/>
      <c r="M365" s="45"/>
      <c r="N365" s="45"/>
    </row>
    <row r="366">
      <c r="B366" s="46"/>
      <c r="C366" s="47"/>
      <c r="H366" s="29"/>
      <c r="I366" s="29"/>
      <c r="J366" s="29"/>
      <c r="M366" s="45"/>
      <c r="N366" s="45"/>
    </row>
    <row r="367">
      <c r="B367" s="46"/>
      <c r="C367" s="47"/>
      <c r="H367" s="29"/>
      <c r="I367" s="29"/>
      <c r="J367" s="29"/>
      <c r="M367" s="45"/>
      <c r="N367" s="45"/>
    </row>
    <row r="368">
      <c r="B368" s="46"/>
      <c r="C368" s="47"/>
      <c r="H368" s="29"/>
      <c r="I368" s="29"/>
      <c r="J368" s="29"/>
      <c r="M368" s="45"/>
      <c r="N368" s="45"/>
    </row>
    <row r="369">
      <c r="B369" s="46"/>
      <c r="C369" s="47"/>
      <c r="H369" s="29"/>
      <c r="I369" s="29"/>
      <c r="J369" s="29"/>
      <c r="M369" s="45"/>
      <c r="N369" s="45"/>
    </row>
    <row r="370">
      <c r="B370" s="46"/>
      <c r="C370" s="47"/>
      <c r="H370" s="29"/>
      <c r="I370" s="29"/>
      <c r="J370" s="29"/>
      <c r="M370" s="45"/>
      <c r="N370" s="45"/>
    </row>
    <row r="371">
      <c r="B371" s="46"/>
      <c r="C371" s="47"/>
      <c r="H371" s="29"/>
      <c r="I371" s="29"/>
      <c r="J371" s="29"/>
      <c r="M371" s="45"/>
      <c r="N371" s="45"/>
    </row>
    <row r="372">
      <c r="B372" s="46"/>
      <c r="C372" s="47"/>
      <c r="H372" s="29"/>
      <c r="I372" s="29"/>
      <c r="J372" s="29"/>
      <c r="M372" s="45"/>
      <c r="N372" s="45"/>
    </row>
    <row r="373">
      <c r="B373" s="46"/>
      <c r="C373" s="47"/>
      <c r="H373" s="29"/>
      <c r="I373" s="29"/>
      <c r="J373" s="29"/>
      <c r="M373" s="45"/>
      <c r="N373" s="45"/>
    </row>
    <row r="374">
      <c r="B374" s="46"/>
      <c r="C374" s="47"/>
      <c r="H374" s="29"/>
      <c r="I374" s="29"/>
      <c r="J374" s="29"/>
      <c r="M374" s="45"/>
      <c r="N374" s="45"/>
    </row>
    <row r="375">
      <c r="B375" s="46"/>
      <c r="C375" s="47"/>
      <c r="H375" s="29"/>
      <c r="I375" s="29"/>
      <c r="J375" s="29"/>
      <c r="M375" s="45"/>
      <c r="N375" s="45"/>
    </row>
    <row r="376">
      <c r="B376" s="46"/>
      <c r="C376" s="47"/>
      <c r="H376" s="29"/>
      <c r="I376" s="29"/>
      <c r="J376" s="29"/>
      <c r="M376" s="45"/>
      <c r="N376" s="45"/>
    </row>
    <row r="377">
      <c r="B377" s="46"/>
      <c r="C377" s="47"/>
      <c r="H377" s="29"/>
      <c r="I377" s="29"/>
      <c r="J377" s="29"/>
      <c r="M377" s="45"/>
      <c r="N377" s="45"/>
    </row>
    <row r="378">
      <c r="B378" s="46"/>
      <c r="C378" s="47"/>
      <c r="H378" s="29"/>
      <c r="I378" s="29"/>
      <c r="J378" s="29"/>
      <c r="M378" s="45"/>
      <c r="N378" s="45"/>
    </row>
    <row r="379">
      <c r="B379" s="46"/>
      <c r="C379" s="47"/>
      <c r="H379" s="29"/>
      <c r="I379" s="29"/>
      <c r="J379" s="29"/>
      <c r="M379" s="45"/>
      <c r="N379" s="45"/>
    </row>
    <row r="380">
      <c r="B380" s="46"/>
      <c r="C380" s="47"/>
      <c r="H380" s="29"/>
      <c r="I380" s="29"/>
      <c r="J380" s="29"/>
      <c r="M380" s="45"/>
      <c r="N380" s="45"/>
    </row>
    <row r="381">
      <c r="B381" s="46"/>
      <c r="C381" s="47"/>
      <c r="H381" s="29"/>
      <c r="I381" s="29"/>
      <c r="J381" s="29"/>
      <c r="M381" s="45"/>
      <c r="N381" s="45"/>
    </row>
    <row r="382">
      <c r="B382" s="46"/>
      <c r="C382" s="47"/>
      <c r="H382" s="29"/>
      <c r="I382" s="29"/>
      <c r="J382" s="29"/>
      <c r="M382" s="45"/>
      <c r="N382" s="45"/>
    </row>
    <row r="383">
      <c r="B383" s="46"/>
      <c r="C383" s="47"/>
      <c r="H383" s="29"/>
      <c r="I383" s="29"/>
      <c r="J383" s="29"/>
      <c r="M383" s="45"/>
      <c r="N383" s="45"/>
    </row>
    <row r="384">
      <c r="B384" s="46"/>
      <c r="C384" s="47"/>
      <c r="H384" s="29"/>
      <c r="I384" s="29"/>
      <c r="J384" s="29"/>
      <c r="M384" s="45"/>
      <c r="N384" s="45"/>
    </row>
    <row r="385">
      <c r="B385" s="46"/>
      <c r="C385" s="47"/>
      <c r="H385" s="29"/>
      <c r="I385" s="29"/>
      <c r="J385" s="29"/>
      <c r="M385" s="45"/>
      <c r="N385" s="45"/>
    </row>
    <row r="386">
      <c r="B386" s="46"/>
      <c r="C386" s="47"/>
      <c r="H386" s="29"/>
      <c r="I386" s="29"/>
      <c r="J386" s="29"/>
      <c r="M386" s="45"/>
      <c r="N386" s="45"/>
    </row>
    <row r="387">
      <c r="B387" s="46"/>
      <c r="C387" s="47"/>
      <c r="H387" s="29"/>
      <c r="I387" s="29"/>
      <c r="J387" s="29"/>
      <c r="M387" s="45"/>
      <c r="N387" s="45"/>
    </row>
    <row r="388">
      <c r="B388" s="46"/>
      <c r="C388" s="47"/>
      <c r="H388" s="29"/>
      <c r="I388" s="29"/>
      <c r="J388" s="29"/>
      <c r="M388" s="45"/>
      <c r="N388" s="45"/>
    </row>
    <row r="389">
      <c r="B389" s="46"/>
      <c r="C389" s="47"/>
      <c r="H389" s="29"/>
      <c r="I389" s="29"/>
      <c r="J389" s="29"/>
      <c r="M389" s="45"/>
      <c r="N389" s="45"/>
    </row>
    <row r="390">
      <c r="B390" s="46"/>
      <c r="C390" s="47"/>
      <c r="H390" s="29"/>
      <c r="I390" s="29"/>
      <c r="J390" s="29"/>
      <c r="M390" s="45"/>
      <c r="N390" s="45"/>
    </row>
    <row r="391">
      <c r="B391" s="46"/>
      <c r="C391" s="47"/>
      <c r="H391" s="29"/>
      <c r="I391" s="29"/>
      <c r="J391" s="29"/>
      <c r="M391" s="45"/>
      <c r="N391" s="45"/>
    </row>
    <row r="392">
      <c r="B392" s="46"/>
      <c r="C392" s="47"/>
      <c r="H392" s="29"/>
      <c r="I392" s="29"/>
      <c r="J392" s="29"/>
      <c r="M392" s="45"/>
      <c r="N392" s="45"/>
    </row>
    <row r="393">
      <c r="B393" s="46"/>
      <c r="C393" s="47"/>
      <c r="H393" s="29"/>
      <c r="I393" s="29"/>
      <c r="J393" s="29"/>
      <c r="M393" s="45"/>
      <c r="N393" s="45"/>
    </row>
    <row r="394">
      <c r="B394" s="46"/>
      <c r="C394" s="47"/>
      <c r="H394" s="29"/>
      <c r="I394" s="29"/>
      <c r="J394" s="29"/>
      <c r="M394" s="45"/>
      <c r="N394" s="45"/>
    </row>
    <row r="395">
      <c r="B395" s="46"/>
      <c r="C395" s="47"/>
      <c r="H395" s="29"/>
      <c r="I395" s="29"/>
      <c r="J395" s="29"/>
      <c r="M395" s="45"/>
      <c r="N395" s="45"/>
    </row>
    <row r="396">
      <c r="B396" s="46"/>
      <c r="C396" s="47"/>
      <c r="H396" s="29"/>
      <c r="I396" s="29"/>
      <c r="J396" s="29"/>
      <c r="M396" s="45"/>
      <c r="N396" s="45"/>
    </row>
    <row r="397">
      <c r="B397" s="46"/>
      <c r="C397" s="47"/>
      <c r="H397" s="29"/>
      <c r="I397" s="29"/>
      <c r="J397" s="29"/>
      <c r="M397" s="45"/>
      <c r="N397" s="45"/>
    </row>
    <row r="398">
      <c r="B398" s="46"/>
      <c r="C398" s="47"/>
      <c r="H398" s="29"/>
      <c r="I398" s="29"/>
      <c r="J398" s="29"/>
      <c r="M398" s="45"/>
      <c r="N398" s="45"/>
    </row>
    <row r="399">
      <c r="B399" s="46"/>
      <c r="C399" s="47"/>
      <c r="H399" s="29"/>
      <c r="I399" s="29"/>
      <c r="J399" s="29"/>
      <c r="M399" s="45"/>
      <c r="N399" s="45"/>
    </row>
    <row r="400">
      <c r="B400" s="46"/>
      <c r="C400" s="47"/>
      <c r="H400" s="29"/>
      <c r="I400" s="29"/>
      <c r="J400" s="29"/>
      <c r="M400" s="45"/>
      <c r="N400" s="45"/>
    </row>
    <row r="401">
      <c r="B401" s="46"/>
      <c r="C401" s="47"/>
      <c r="H401" s="29"/>
      <c r="I401" s="29"/>
      <c r="J401" s="29"/>
      <c r="M401" s="45"/>
      <c r="N401" s="45"/>
    </row>
    <row r="402">
      <c r="B402" s="46"/>
      <c r="C402" s="47"/>
      <c r="H402" s="29"/>
      <c r="I402" s="29"/>
      <c r="J402" s="29"/>
      <c r="M402" s="45"/>
      <c r="N402" s="45"/>
    </row>
    <row r="403">
      <c r="B403" s="46"/>
      <c r="C403" s="47"/>
      <c r="H403" s="29"/>
      <c r="I403" s="29"/>
      <c r="J403" s="29"/>
      <c r="M403" s="45"/>
      <c r="N403" s="45"/>
    </row>
    <row r="404">
      <c r="B404" s="46"/>
      <c r="C404" s="47"/>
      <c r="H404" s="29"/>
      <c r="I404" s="29"/>
      <c r="J404" s="29"/>
      <c r="M404" s="45"/>
      <c r="N404" s="45"/>
    </row>
    <row r="405">
      <c r="B405" s="46"/>
      <c r="C405" s="47"/>
      <c r="H405" s="29"/>
      <c r="I405" s="29"/>
      <c r="J405" s="29"/>
      <c r="M405" s="45"/>
      <c r="N405" s="45"/>
    </row>
    <row r="406">
      <c r="B406" s="46"/>
      <c r="C406" s="47"/>
      <c r="H406" s="29"/>
      <c r="I406" s="29"/>
      <c r="J406" s="29"/>
      <c r="M406" s="45"/>
      <c r="N406" s="45"/>
    </row>
    <row r="407">
      <c r="B407" s="46"/>
      <c r="C407" s="47"/>
      <c r="H407" s="29"/>
      <c r="I407" s="29"/>
      <c r="J407" s="29"/>
      <c r="M407" s="45"/>
      <c r="N407" s="45"/>
    </row>
    <row r="408">
      <c r="B408" s="46"/>
      <c r="C408" s="47"/>
      <c r="H408" s="29"/>
      <c r="I408" s="29"/>
      <c r="J408" s="29"/>
      <c r="M408" s="45"/>
      <c r="N408" s="45"/>
    </row>
    <row r="409">
      <c r="B409" s="46"/>
      <c r="C409" s="47"/>
      <c r="H409" s="29"/>
      <c r="I409" s="29"/>
      <c r="J409" s="29"/>
      <c r="M409" s="45"/>
      <c r="N409" s="45"/>
    </row>
    <row r="410">
      <c r="B410" s="46"/>
      <c r="C410" s="47"/>
      <c r="H410" s="29"/>
      <c r="I410" s="29"/>
      <c r="J410" s="29"/>
      <c r="M410" s="45"/>
      <c r="N410" s="45"/>
    </row>
    <row r="411">
      <c r="B411" s="46"/>
      <c r="C411" s="47"/>
      <c r="H411" s="29"/>
      <c r="I411" s="29"/>
      <c r="J411" s="29"/>
      <c r="M411" s="45"/>
      <c r="N411" s="45"/>
    </row>
    <row r="412">
      <c r="B412" s="46"/>
      <c r="C412" s="47"/>
      <c r="H412" s="29"/>
      <c r="I412" s="29"/>
      <c r="J412" s="29"/>
      <c r="M412" s="45"/>
      <c r="N412" s="45"/>
    </row>
    <row r="413">
      <c r="B413" s="46"/>
      <c r="C413" s="47"/>
      <c r="H413" s="29"/>
      <c r="I413" s="29"/>
      <c r="J413" s="29"/>
      <c r="M413" s="45"/>
      <c r="N413" s="45"/>
    </row>
    <row r="414">
      <c r="B414" s="46"/>
      <c r="C414" s="47"/>
      <c r="H414" s="29"/>
      <c r="I414" s="29"/>
      <c r="J414" s="29"/>
      <c r="M414" s="45"/>
      <c r="N414" s="45"/>
    </row>
    <row r="415">
      <c r="B415" s="46"/>
      <c r="C415" s="47"/>
      <c r="H415" s="29"/>
      <c r="I415" s="29"/>
      <c r="J415" s="29"/>
      <c r="M415" s="45"/>
      <c r="N415" s="45"/>
    </row>
    <row r="416">
      <c r="B416" s="46"/>
      <c r="C416" s="47"/>
      <c r="H416" s="29"/>
      <c r="I416" s="29"/>
      <c r="J416" s="29"/>
      <c r="M416" s="45"/>
      <c r="N416" s="45"/>
    </row>
    <row r="417">
      <c r="B417" s="46"/>
      <c r="C417" s="47"/>
      <c r="H417" s="29"/>
      <c r="I417" s="29"/>
      <c r="J417" s="29"/>
      <c r="M417" s="45"/>
      <c r="N417" s="45"/>
    </row>
    <row r="418">
      <c r="B418" s="46"/>
      <c r="C418" s="47"/>
      <c r="H418" s="29"/>
      <c r="I418" s="29"/>
      <c r="J418" s="29"/>
      <c r="M418" s="45"/>
      <c r="N418" s="45"/>
    </row>
    <row r="419">
      <c r="B419" s="46"/>
      <c r="C419" s="47"/>
      <c r="H419" s="29"/>
      <c r="I419" s="29"/>
      <c r="J419" s="29"/>
      <c r="M419" s="45"/>
      <c r="N419" s="45"/>
    </row>
    <row r="420">
      <c r="B420" s="46"/>
      <c r="C420" s="47"/>
      <c r="H420" s="29"/>
      <c r="I420" s="29"/>
      <c r="J420" s="29"/>
      <c r="M420" s="45"/>
      <c r="N420" s="45"/>
    </row>
    <row r="421">
      <c r="B421" s="46"/>
      <c r="C421" s="47"/>
      <c r="H421" s="29"/>
      <c r="I421" s="29"/>
      <c r="J421" s="29"/>
      <c r="M421" s="45"/>
      <c r="N421" s="45"/>
    </row>
    <row r="422">
      <c r="B422" s="46"/>
      <c r="C422" s="47"/>
      <c r="H422" s="29"/>
      <c r="I422" s="29"/>
      <c r="J422" s="29"/>
      <c r="M422" s="45"/>
      <c r="N422" s="45"/>
    </row>
    <row r="423">
      <c r="B423" s="46"/>
      <c r="C423" s="47"/>
      <c r="H423" s="29"/>
      <c r="I423" s="29"/>
      <c r="J423" s="29"/>
      <c r="M423" s="45"/>
      <c r="N423" s="45"/>
    </row>
    <row r="424">
      <c r="B424" s="46"/>
      <c r="C424" s="47"/>
      <c r="H424" s="29"/>
      <c r="I424" s="29"/>
      <c r="J424" s="29"/>
      <c r="M424" s="45"/>
      <c r="N424" s="45"/>
    </row>
    <row r="425">
      <c r="B425" s="46"/>
      <c r="C425" s="47"/>
      <c r="H425" s="29"/>
      <c r="I425" s="29"/>
      <c r="J425" s="29"/>
      <c r="M425" s="45"/>
      <c r="N425" s="45"/>
    </row>
    <row r="426">
      <c r="B426" s="46"/>
      <c r="C426" s="47"/>
      <c r="H426" s="29"/>
      <c r="I426" s="29"/>
      <c r="J426" s="29"/>
      <c r="M426" s="45"/>
      <c r="N426" s="45"/>
    </row>
    <row r="427">
      <c r="B427" s="46"/>
      <c r="C427" s="47"/>
      <c r="H427" s="29"/>
      <c r="I427" s="29"/>
      <c r="J427" s="29"/>
      <c r="M427" s="45"/>
      <c r="N427" s="45"/>
    </row>
    <row r="428">
      <c r="B428" s="46"/>
      <c r="C428" s="47"/>
      <c r="H428" s="29"/>
      <c r="I428" s="29"/>
      <c r="J428" s="29"/>
      <c r="M428" s="45"/>
      <c r="N428" s="45"/>
    </row>
    <row r="429">
      <c r="B429" s="46"/>
      <c r="C429" s="47"/>
      <c r="H429" s="29"/>
      <c r="I429" s="29"/>
      <c r="J429" s="29"/>
      <c r="M429" s="45"/>
      <c r="N429" s="45"/>
    </row>
    <row r="430">
      <c r="B430" s="46"/>
      <c r="C430" s="47"/>
      <c r="H430" s="29"/>
      <c r="I430" s="29"/>
      <c r="J430" s="29"/>
      <c r="M430" s="45"/>
      <c r="N430" s="45"/>
    </row>
    <row r="431">
      <c r="B431" s="46"/>
      <c r="C431" s="47"/>
      <c r="H431" s="29"/>
      <c r="I431" s="29"/>
      <c r="J431" s="29"/>
      <c r="M431" s="45"/>
      <c r="N431" s="45"/>
    </row>
    <row r="432">
      <c r="B432" s="46"/>
      <c r="C432" s="47"/>
      <c r="H432" s="29"/>
      <c r="I432" s="29"/>
      <c r="J432" s="29"/>
      <c r="M432" s="45"/>
      <c r="N432" s="45"/>
    </row>
    <row r="433">
      <c r="B433" s="46"/>
      <c r="C433" s="47"/>
      <c r="H433" s="29"/>
      <c r="I433" s="29"/>
      <c r="J433" s="29"/>
      <c r="M433" s="45"/>
      <c r="N433" s="45"/>
    </row>
    <row r="434">
      <c r="B434" s="46"/>
      <c r="C434" s="47"/>
      <c r="H434" s="29"/>
      <c r="I434" s="29"/>
      <c r="J434" s="29"/>
      <c r="M434" s="45"/>
      <c r="N434" s="45"/>
    </row>
    <row r="435">
      <c r="B435" s="46"/>
      <c r="C435" s="47"/>
      <c r="H435" s="29"/>
      <c r="I435" s="29"/>
      <c r="J435" s="29"/>
      <c r="M435" s="45"/>
      <c r="N435" s="45"/>
    </row>
    <row r="436">
      <c r="B436" s="46"/>
      <c r="C436" s="47"/>
      <c r="H436" s="29"/>
      <c r="I436" s="29"/>
      <c r="J436" s="29"/>
      <c r="M436" s="45"/>
      <c r="N436" s="45"/>
    </row>
    <row r="437">
      <c r="B437" s="46"/>
      <c r="C437" s="47"/>
      <c r="H437" s="29"/>
      <c r="I437" s="29"/>
      <c r="J437" s="29"/>
      <c r="M437" s="45"/>
      <c r="N437" s="45"/>
    </row>
    <row r="438">
      <c r="B438" s="46"/>
      <c r="C438" s="47"/>
      <c r="H438" s="29"/>
      <c r="I438" s="29"/>
      <c r="J438" s="29"/>
      <c r="M438" s="45"/>
      <c r="N438" s="45"/>
    </row>
    <row r="439">
      <c r="B439" s="46"/>
      <c r="C439" s="47"/>
      <c r="H439" s="29"/>
      <c r="I439" s="29"/>
      <c r="J439" s="29"/>
      <c r="M439" s="45"/>
      <c r="N439" s="45"/>
    </row>
    <row r="440">
      <c r="B440" s="46"/>
      <c r="C440" s="47"/>
      <c r="H440" s="29"/>
      <c r="I440" s="29"/>
      <c r="J440" s="29"/>
      <c r="M440" s="45"/>
      <c r="N440" s="45"/>
    </row>
    <row r="441">
      <c r="B441" s="46"/>
      <c r="C441" s="47"/>
      <c r="H441" s="29"/>
      <c r="I441" s="29"/>
      <c r="J441" s="29"/>
      <c r="M441" s="45"/>
      <c r="N441" s="45"/>
    </row>
    <row r="442">
      <c r="B442" s="46"/>
      <c r="C442" s="47"/>
      <c r="H442" s="29"/>
      <c r="I442" s="29"/>
      <c r="J442" s="29"/>
      <c r="M442" s="45"/>
      <c r="N442" s="45"/>
    </row>
    <row r="443">
      <c r="B443" s="46"/>
      <c r="C443" s="47"/>
      <c r="H443" s="29"/>
      <c r="I443" s="29"/>
      <c r="J443" s="29"/>
      <c r="M443" s="45"/>
      <c r="N443" s="45"/>
    </row>
    <row r="444">
      <c r="B444" s="46"/>
      <c r="C444" s="47"/>
      <c r="H444" s="29"/>
      <c r="I444" s="29"/>
      <c r="J444" s="29"/>
      <c r="M444" s="45"/>
      <c r="N444" s="45"/>
    </row>
    <row r="445">
      <c r="B445" s="46"/>
      <c r="C445" s="47"/>
      <c r="H445" s="29"/>
      <c r="I445" s="29"/>
      <c r="J445" s="29"/>
      <c r="M445" s="45"/>
      <c r="N445" s="45"/>
    </row>
    <row r="446">
      <c r="B446" s="46"/>
      <c r="C446" s="47"/>
      <c r="H446" s="29"/>
      <c r="I446" s="29"/>
      <c r="J446" s="29"/>
      <c r="M446" s="45"/>
      <c r="N446" s="45"/>
    </row>
    <row r="447">
      <c r="B447" s="46"/>
      <c r="C447" s="47"/>
      <c r="H447" s="29"/>
      <c r="I447" s="29"/>
      <c r="J447" s="29"/>
      <c r="M447" s="45"/>
      <c r="N447" s="45"/>
    </row>
    <row r="448">
      <c r="B448" s="46"/>
      <c r="C448" s="47"/>
      <c r="H448" s="29"/>
      <c r="I448" s="29"/>
      <c r="J448" s="29"/>
      <c r="M448" s="45"/>
      <c r="N448" s="45"/>
    </row>
    <row r="449">
      <c r="B449" s="46"/>
      <c r="C449" s="47"/>
      <c r="H449" s="29"/>
      <c r="I449" s="29"/>
      <c r="J449" s="29"/>
      <c r="M449" s="45"/>
      <c r="N449" s="45"/>
    </row>
    <row r="450">
      <c r="B450" s="46"/>
      <c r="C450" s="47"/>
      <c r="H450" s="29"/>
      <c r="I450" s="29"/>
      <c r="J450" s="29"/>
      <c r="M450" s="45"/>
      <c r="N450" s="45"/>
    </row>
    <row r="451">
      <c r="B451" s="46"/>
      <c r="C451" s="47"/>
      <c r="H451" s="29"/>
      <c r="I451" s="29"/>
      <c r="J451" s="29"/>
      <c r="M451" s="45"/>
      <c r="N451" s="45"/>
    </row>
    <row r="452">
      <c r="B452" s="46"/>
      <c r="C452" s="47"/>
      <c r="H452" s="29"/>
      <c r="I452" s="29"/>
      <c r="J452" s="29"/>
      <c r="M452" s="45"/>
      <c r="N452" s="45"/>
    </row>
    <row r="453">
      <c r="B453" s="46"/>
      <c r="C453" s="47"/>
      <c r="H453" s="29"/>
      <c r="I453" s="29"/>
      <c r="J453" s="29"/>
      <c r="M453" s="45"/>
      <c r="N453" s="45"/>
    </row>
    <row r="454">
      <c r="B454" s="46"/>
      <c r="C454" s="47"/>
      <c r="H454" s="29"/>
      <c r="I454" s="29"/>
      <c r="J454" s="29"/>
      <c r="M454" s="45"/>
      <c r="N454" s="45"/>
    </row>
    <row r="455">
      <c r="B455" s="46"/>
      <c r="C455" s="47"/>
      <c r="H455" s="29"/>
      <c r="I455" s="29"/>
      <c r="J455" s="29"/>
      <c r="M455" s="45"/>
      <c r="N455" s="45"/>
    </row>
    <row r="456">
      <c r="B456" s="46"/>
      <c r="C456" s="47"/>
      <c r="H456" s="29"/>
      <c r="I456" s="29"/>
      <c r="J456" s="29"/>
      <c r="M456" s="45"/>
      <c r="N456" s="45"/>
    </row>
    <row r="457">
      <c r="B457" s="46"/>
      <c r="C457" s="47"/>
      <c r="H457" s="29"/>
      <c r="I457" s="29"/>
      <c r="J457" s="29"/>
      <c r="M457" s="45"/>
      <c r="N457" s="45"/>
    </row>
    <row r="458">
      <c r="B458" s="46"/>
      <c r="C458" s="47"/>
      <c r="H458" s="29"/>
      <c r="I458" s="29"/>
      <c r="J458" s="29"/>
      <c r="M458" s="45"/>
      <c r="N458" s="45"/>
    </row>
    <row r="459">
      <c r="B459" s="46"/>
      <c r="C459" s="47"/>
      <c r="H459" s="29"/>
      <c r="I459" s="29"/>
      <c r="J459" s="29"/>
      <c r="M459" s="45"/>
      <c r="N459" s="45"/>
    </row>
    <row r="460">
      <c r="B460" s="46"/>
      <c r="C460" s="47"/>
      <c r="H460" s="29"/>
      <c r="I460" s="29"/>
      <c r="J460" s="29"/>
      <c r="M460" s="45"/>
      <c r="N460" s="45"/>
    </row>
    <row r="461">
      <c r="B461" s="46"/>
      <c r="C461" s="47"/>
      <c r="H461" s="29"/>
      <c r="I461" s="29"/>
      <c r="J461" s="29"/>
      <c r="M461" s="45"/>
      <c r="N461" s="45"/>
    </row>
    <row r="462">
      <c r="B462" s="46"/>
      <c r="C462" s="47"/>
      <c r="H462" s="29"/>
      <c r="I462" s="29"/>
      <c r="J462" s="29"/>
      <c r="M462" s="45"/>
      <c r="N462" s="45"/>
    </row>
    <row r="463">
      <c r="B463" s="46"/>
      <c r="C463" s="47"/>
      <c r="H463" s="29"/>
      <c r="I463" s="29"/>
      <c r="J463" s="29"/>
      <c r="M463" s="45"/>
      <c r="N463" s="45"/>
    </row>
    <row r="464">
      <c r="B464" s="46"/>
      <c r="C464" s="47"/>
      <c r="H464" s="29"/>
      <c r="I464" s="29"/>
      <c r="J464" s="29"/>
      <c r="M464" s="45"/>
      <c r="N464" s="45"/>
    </row>
    <row r="465">
      <c r="B465" s="46"/>
      <c r="C465" s="47"/>
      <c r="H465" s="29"/>
      <c r="I465" s="29"/>
      <c r="J465" s="29"/>
      <c r="M465" s="45"/>
      <c r="N465" s="45"/>
    </row>
    <row r="466">
      <c r="B466" s="46"/>
      <c r="C466" s="47"/>
      <c r="H466" s="29"/>
      <c r="I466" s="29"/>
      <c r="J466" s="29"/>
      <c r="M466" s="45"/>
      <c r="N466" s="45"/>
    </row>
    <row r="467">
      <c r="B467" s="46"/>
      <c r="C467" s="47"/>
      <c r="H467" s="29"/>
      <c r="I467" s="29"/>
      <c r="J467" s="29"/>
      <c r="M467" s="45"/>
      <c r="N467" s="45"/>
    </row>
    <row r="468">
      <c r="B468" s="46"/>
      <c r="C468" s="47"/>
      <c r="H468" s="29"/>
      <c r="I468" s="29"/>
      <c r="J468" s="29"/>
      <c r="M468" s="45"/>
      <c r="N468" s="45"/>
    </row>
    <row r="469">
      <c r="B469" s="46"/>
      <c r="C469" s="47"/>
      <c r="H469" s="29"/>
      <c r="I469" s="29"/>
      <c r="J469" s="29"/>
      <c r="M469" s="45"/>
      <c r="N469" s="45"/>
    </row>
    <row r="470">
      <c r="B470" s="46"/>
      <c r="C470" s="47"/>
      <c r="H470" s="29"/>
      <c r="I470" s="29"/>
      <c r="J470" s="29"/>
      <c r="M470" s="45"/>
      <c r="N470" s="45"/>
    </row>
    <row r="471">
      <c r="B471" s="46"/>
      <c r="C471" s="47"/>
      <c r="H471" s="29"/>
      <c r="I471" s="29"/>
      <c r="J471" s="29"/>
      <c r="M471" s="45"/>
      <c r="N471" s="45"/>
    </row>
    <row r="472">
      <c r="B472" s="46"/>
      <c r="C472" s="47"/>
      <c r="H472" s="29"/>
      <c r="I472" s="29"/>
      <c r="J472" s="29"/>
      <c r="M472" s="45"/>
      <c r="N472" s="45"/>
    </row>
    <row r="473">
      <c r="B473" s="46"/>
      <c r="C473" s="47"/>
      <c r="H473" s="29"/>
      <c r="I473" s="29"/>
      <c r="J473" s="29"/>
      <c r="M473" s="45"/>
      <c r="N473" s="45"/>
    </row>
    <row r="474">
      <c r="B474" s="46"/>
      <c r="C474" s="47"/>
      <c r="H474" s="29"/>
      <c r="I474" s="29"/>
      <c r="J474" s="29"/>
      <c r="M474" s="45"/>
      <c r="N474" s="45"/>
    </row>
    <row r="475">
      <c r="B475" s="46"/>
      <c r="C475" s="47"/>
      <c r="H475" s="29"/>
      <c r="I475" s="29"/>
      <c r="J475" s="29"/>
      <c r="M475" s="45"/>
      <c r="N475" s="45"/>
    </row>
    <row r="476">
      <c r="B476" s="46"/>
      <c r="C476" s="47"/>
      <c r="H476" s="29"/>
      <c r="I476" s="29"/>
      <c r="J476" s="29"/>
      <c r="M476" s="45"/>
      <c r="N476" s="45"/>
    </row>
    <row r="477">
      <c r="B477" s="46"/>
      <c r="C477" s="47"/>
      <c r="H477" s="29"/>
      <c r="I477" s="29"/>
      <c r="J477" s="29"/>
      <c r="M477" s="45"/>
      <c r="N477" s="45"/>
    </row>
    <row r="478">
      <c r="B478" s="46"/>
      <c r="C478" s="47"/>
      <c r="H478" s="29"/>
      <c r="I478" s="29"/>
      <c r="J478" s="29"/>
      <c r="M478" s="45"/>
      <c r="N478" s="45"/>
    </row>
    <row r="479">
      <c r="B479" s="46"/>
      <c r="C479" s="47"/>
      <c r="H479" s="29"/>
      <c r="I479" s="29"/>
      <c r="J479" s="29"/>
      <c r="M479" s="45"/>
      <c r="N479" s="45"/>
    </row>
    <row r="480">
      <c r="B480" s="46"/>
      <c r="C480" s="47"/>
      <c r="H480" s="29"/>
      <c r="I480" s="29"/>
      <c r="J480" s="29"/>
      <c r="M480" s="45"/>
      <c r="N480" s="45"/>
    </row>
    <row r="481">
      <c r="B481" s="46"/>
      <c r="C481" s="47"/>
      <c r="H481" s="29"/>
      <c r="I481" s="29"/>
      <c r="J481" s="29"/>
      <c r="M481" s="45"/>
      <c r="N481" s="45"/>
    </row>
    <row r="482">
      <c r="B482" s="46"/>
      <c r="C482" s="47"/>
      <c r="H482" s="29"/>
      <c r="I482" s="29"/>
      <c r="J482" s="29"/>
      <c r="M482" s="45"/>
      <c r="N482" s="45"/>
    </row>
    <row r="483">
      <c r="B483" s="46"/>
      <c r="C483" s="47"/>
      <c r="H483" s="29"/>
      <c r="I483" s="29"/>
      <c r="J483" s="29"/>
      <c r="M483" s="45"/>
      <c r="N483" s="45"/>
    </row>
    <row r="484">
      <c r="B484" s="46"/>
      <c r="C484" s="47"/>
      <c r="H484" s="29"/>
      <c r="I484" s="29"/>
      <c r="J484" s="29"/>
      <c r="M484" s="45"/>
      <c r="N484" s="45"/>
    </row>
    <row r="485">
      <c r="B485" s="46"/>
      <c r="C485" s="47"/>
      <c r="H485" s="29"/>
      <c r="I485" s="29"/>
      <c r="J485" s="29"/>
      <c r="M485" s="45"/>
      <c r="N485" s="45"/>
    </row>
    <row r="486">
      <c r="B486" s="46"/>
      <c r="C486" s="47"/>
      <c r="H486" s="29"/>
      <c r="I486" s="29"/>
      <c r="J486" s="29"/>
      <c r="M486" s="45"/>
      <c r="N486" s="45"/>
    </row>
    <row r="487">
      <c r="B487" s="46"/>
      <c r="C487" s="47"/>
      <c r="H487" s="29"/>
      <c r="I487" s="29"/>
      <c r="J487" s="29"/>
      <c r="M487" s="45"/>
      <c r="N487" s="45"/>
    </row>
    <row r="488">
      <c r="B488" s="46"/>
      <c r="C488" s="47"/>
      <c r="H488" s="29"/>
      <c r="I488" s="29"/>
      <c r="J488" s="29"/>
      <c r="M488" s="45"/>
      <c r="N488" s="45"/>
    </row>
    <row r="489">
      <c r="B489" s="46"/>
      <c r="C489" s="47"/>
      <c r="H489" s="29"/>
      <c r="I489" s="29"/>
      <c r="J489" s="29"/>
      <c r="M489" s="45"/>
      <c r="N489" s="45"/>
    </row>
    <row r="490">
      <c r="B490" s="46"/>
      <c r="C490" s="47"/>
      <c r="H490" s="29"/>
      <c r="I490" s="29"/>
      <c r="J490" s="29"/>
      <c r="M490" s="45"/>
      <c r="N490" s="45"/>
    </row>
    <row r="491">
      <c r="B491" s="46"/>
      <c r="C491" s="47"/>
      <c r="H491" s="29"/>
      <c r="I491" s="29"/>
      <c r="J491" s="29"/>
      <c r="M491" s="45"/>
      <c r="N491" s="45"/>
    </row>
    <row r="492">
      <c r="B492" s="46"/>
      <c r="C492" s="47"/>
      <c r="H492" s="29"/>
      <c r="I492" s="29"/>
      <c r="J492" s="29"/>
      <c r="M492" s="45"/>
      <c r="N492" s="45"/>
    </row>
    <row r="493">
      <c r="B493" s="46"/>
      <c r="C493" s="47"/>
      <c r="H493" s="29"/>
      <c r="I493" s="29"/>
      <c r="J493" s="29"/>
      <c r="M493" s="45"/>
      <c r="N493" s="45"/>
    </row>
    <row r="494">
      <c r="B494" s="46"/>
      <c r="C494" s="47"/>
      <c r="H494" s="29"/>
      <c r="I494" s="29"/>
      <c r="J494" s="29"/>
      <c r="M494" s="45"/>
      <c r="N494" s="45"/>
    </row>
    <row r="495">
      <c r="B495" s="46"/>
      <c r="C495" s="47"/>
      <c r="H495" s="29"/>
      <c r="I495" s="29"/>
      <c r="J495" s="29"/>
      <c r="M495" s="45"/>
      <c r="N495" s="45"/>
    </row>
    <row r="496">
      <c r="B496" s="46"/>
      <c r="C496" s="47"/>
      <c r="H496" s="29"/>
      <c r="I496" s="29"/>
      <c r="J496" s="29"/>
      <c r="M496" s="45"/>
      <c r="N496" s="45"/>
    </row>
    <row r="497">
      <c r="B497" s="46"/>
      <c r="C497" s="47"/>
      <c r="H497" s="29"/>
      <c r="I497" s="29"/>
      <c r="J497" s="29"/>
      <c r="M497" s="45"/>
      <c r="N497" s="45"/>
    </row>
    <row r="498">
      <c r="B498" s="46"/>
      <c r="C498" s="47"/>
      <c r="H498" s="29"/>
      <c r="I498" s="29"/>
      <c r="J498" s="29"/>
      <c r="M498" s="45"/>
      <c r="N498" s="45"/>
    </row>
    <row r="499">
      <c r="B499" s="46"/>
      <c r="C499" s="47"/>
      <c r="H499" s="29"/>
      <c r="I499" s="29"/>
      <c r="J499" s="29"/>
      <c r="M499" s="45"/>
      <c r="N499" s="45"/>
    </row>
    <row r="500">
      <c r="B500" s="46"/>
      <c r="C500" s="47"/>
      <c r="H500" s="29"/>
      <c r="I500" s="29"/>
      <c r="J500" s="29"/>
      <c r="M500" s="45"/>
      <c r="N500" s="45"/>
    </row>
    <row r="501">
      <c r="B501" s="46"/>
      <c r="C501" s="47"/>
      <c r="H501" s="29"/>
      <c r="I501" s="29"/>
      <c r="J501" s="29"/>
      <c r="M501" s="45"/>
      <c r="N501" s="45"/>
    </row>
    <row r="502">
      <c r="B502" s="46"/>
      <c r="C502" s="47"/>
      <c r="H502" s="29"/>
      <c r="I502" s="29"/>
      <c r="J502" s="29"/>
      <c r="M502" s="45"/>
      <c r="N502" s="45"/>
    </row>
    <row r="503">
      <c r="B503" s="46"/>
      <c r="C503" s="47"/>
      <c r="H503" s="29"/>
      <c r="I503" s="29"/>
      <c r="J503" s="29"/>
      <c r="M503" s="45"/>
      <c r="N503" s="45"/>
    </row>
    <row r="504">
      <c r="B504" s="46"/>
      <c r="C504" s="47"/>
      <c r="H504" s="29"/>
      <c r="I504" s="29"/>
      <c r="J504" s="29"/>
      <c r="M504" s="45"/>
      <c r="N504" s="45"/>
    </row>
    <row r="505">
      <c r="B505" s="46"/>
      <c r="C505" s="47"/>
      <c r="H505" s="29"/>
      <c r="I505" s="29"/>
      <c r="J505" s="29"/>
      <c r="M505" s="45"/>
      <c r="N505" s="45"/>
    </row>
    <row r="506">
      <c r="B506" s="46"/>
      <c r="C506" s="47"/>
      <c r="H506" s="29"/>
      <c r="I506" s="29"/>
      <c r="J506" s="29"/>
      <c r="M506" s="45"/>
      <c r="N506" s="45"/>
    </row>
    <row r="507">
      <c r="B507" s="46"/>
      <c r="C507" s="47"/>
      <c r="H507" s="29"/>
      <c r="I507" s="29"/>
      <c r="J507" s="29"/>
      <c r="M507" s="45"/>
      <c r="N507" s="45"/>
    </row>
    <row r="508">
      <c r="B508" s="46"/>
      <c r="C508" s="47"/>
      <c r="H508" s="29"/>
      <c r="I508" s="29"/>
      <c r="J508" s="29"/>
      <c r="M508" s="45"/>
      <c r="N508" s="45"/>
    </row>
    <row r="509">
      <c r="B509" s="46"/>
      <c r="C509" s="47"/>
      <c r="H509" s="29"/>
      <c r="I509" s="29"/>
      <c r="J509" s="29"/>
      <c r="M509" s="45"/>
      <c r="N509" s="45"/>
    </row>
    <row r="510">
      <c r="B510" s="46"/>
      <c r="C510" s="47"/>
      <c r="H510" s="29"/>
      <c r="I510" s="29"/>
      <c r="J510" s="29"/>
      <c r="M510" s="45"/>
      <c r="N510" s="45"/>
    </row>
    <row r="511">
      <c r="B511" s="46"/>
      <c r="C511" s="47"/>
      <c r="H511" s="29"/>
      <c r="I511" s="29"/>
      <c r="J511" s="29"/>
      <c r="M511" s="45"/>
      <c r="N511" s="45"/>
    </row>
    <row r="512">
      <c r="B512" s="46"/>
      <c r="C512" s="47"/>
      <c r="H512" s="29"/>
      <c r="I512" s="29"/>
      <c r="J512" s="29"/>
      <c r="M512" s="45"/>
      <c r="N512" s="45"/>
    </row>
    <row r="513">
      <c r="B513" s="46"/>
      <c r="C513" s="47"/>
      <c r="H513" s="29"/>
      <c r="I513" s="29"/>
      <c r="J513" s="29"/>
      <c r="M513" s="45"/>
      <c r="N513" s="45"/>
    </row>
    <row r="514">
      <c r="B514" s="46"/>
      <c r="C514" s="47"/>
      <c r="H514" s="29"/>
      <c r="I514" s="29"/>
      <c r="J514" s="29"/>
      <c r="M514" s="45"/>
      <c r="N514" s="45"/>
    </row>
    <row r="515">
      <c r="B515" s="46"/>
      <c r="C515" s="47"/>
      <c r="H515" s="29"/>
      <c r="I515" s="29"/>
      <c r="J515" s="29"/>
      <c r="M515" s="45"/>
      <c r="N515" s="45"/>
    </row>
    <row r="516">
      <c r="B516" s="46"/>
      <c r="C516" s="47"/>
      <c r="H516" s="29"/>
      <c r="I516" s="29"/>
      <c r="J516" s="29"/>
      <c r="M516" s="45"/>
      <c r="N516" s="45"/>
    </row>
    <row r="517">
      <c r="B517" s="46"/>
      <c r="C517" s="47"/>
      <c r="H517" s="29"/>
      <c r="I517" s="29"/>
      <c r="J517" s="29"/>
      <c r="M517" s="45"/>
      <c r="N517" s="45"/>
    </row>
    <row r="518">
      <c r="B518" s="46"/>
      <c r="C518" s="47"/>
      <c r="H518" s="29"/>
      <c r="I518" s="29"/>
      <c r="J518" s="29"/>
      <c r="M518" s="45"/>
      <c r="N518" s="45"/>
    </row>
    <row r="519">
      <c r="B519" s="46"/>
      <c r="C519" s="47"/>
      <c r="H519" s="29"/>
      <c r="I519" s="29"/>
      <c r="J519" s="29"/>
      <c r="M519" s="45"/>
      <c r="N519" s="45"/>
    </row>
    <row r="520">
      <c r="B520" s="46"/>
      <c r="C520" s="47"/>
      <c r="H520" s="29"/>
      <c r="I520" s="29"/>
      <c r="J520" s="29"/>
      <c r="M520" s="45"/>
      <c r="N520" s="45"/>
    </row>
    <row r="521">
      <c r="B521" s="46"/>
      <c r="C521" s="47"/>
      <c r="H521" s="29"/>
      <c r="I521" s="29"/>
      <c r="J521" s="29"/>
      <c r="M521" s="45"/>
      <c r="N521" s="45"/>
    </row>
    <row r="522">
      <c r="B522" s="46"/>
      <c r="C522" s="47"/>
      <c r="H522" s="29"/>
      <c r="I522" s="29"/>
      <c r="J522" s="29"/>
      <c r="M522" s="45"/>
      <c r="N522" s="45"/>
    </row>
    <row r="523">
      <c r="B523" s="46"/>
      <c r="C523" s="47"/>
      <c r="H523" s="29"/>
      <c r="I523" s="29"/>
      <c r="J523" s="29"/>
      <c r="M523" s="45"/>
      <c r="N523" s="45"/>
    </row>
    <row r="524">
      <c r="B524" s="46"/>
      <c r="C524" s="47"/>
      <c r="H524" s="29"/>
      <c r="I524" s="29"/>
      <c r="J524" s="29"/>
      <c r="M524" s="45"/>
      <c r="N524" s="45"/>
    </row>
    <row r="525">
      <c r="B525" s="46"/>
      <c r="C525" s="47"/>
      <c r="H525" s="29"/>
      <c r="I525" s="29"/>
      <c r="J525" s="29"/>
      <c r="M525" s="45"/>
      <c r="N525" s="45"/>
    </row>
    <row r="526">
      <c r="B526" s="46"/>
      <c r="C526" s="47"/>
      <c r="H526" s="29"/>
      <c r="I526" s="29"/>
      <c r="J526" s="29"/>
      <c r="M526" s="45"/>
      <c r="N526" s="45"/>
    </row>
    <row r="527">
      <c r="B527" s="46"/>
      <c r="C527" s="47"/>
      <c r="H527" s="29"/>
      <c r="I527" s="29"/>
      <c r="J527" s="29"/>
      <c r="M527" s="45"/>
      <c r="N527" s="45"/>
    </row>
    <row r="528">
      <c r="B528" s="46"/>
      <c r="C528" s="47"/>
      <c r="H528" s="29"/>
      <c r="I528" s="29"/>
      <c r="J528" s="29"/>
      <c r="M528" s="45"/>
      <c r="N528" s="45"/>
    </row>
    <row r="529">
      <c r="B529" s="46"/>
      <c r="C529" s="47"/>
      <c r="H529" s="29"/>
      <c r="I529" s="29"/>
      <c r="J529" s="29"/>
      <c r="M529" s="45"/>
      <c r="N529" s="45"/>
    </row>
    <row r="530">
      <c r="B530" s="46"/>
      <c r="C530" s="47"/>
      <c r="H530" s="29"/>
      <c r="I530" s="29"/>
      <c r="J530" s="29"/>
      <c r="M530" s="45"/>
      <c r="N530" s="45"/>
    </row>
    <row r="531">
      <c r="B531" s="46"/>
      <c r="C531" s="47"/>
      <c r="H531" s="29"/>
      <c r="I531" s="29"/>
      <c r="J531" s="29"/>
      <c r="M531" s="45"/>
      <c r="N531" s="45"/>
    </row>
    <row r="532">
      <c r="B532" s="46"/>
      <c r="C532" s="47"/>
      <c r="H532" s="29"/>
      <c r="I532" s="29"/>
      <c r="J532" s="29"/>
      <c r="M532" s="45"/>
      <c r="N532" s="45"/>
    </row>
    <row r="533">
      <c r="B533" s="46"/>
      <c r="C533" s="47"/>
      <c r="H533" s="29"/>
      <c r="I533" s="29"/>
      <c r="J533" s="29"/>
      <c r="M533" s="45"/>
      <c r="N533" s="45"/>
    </row>
    <row r="534">
      <c r="B534" s="46"/>
      <c r="C534" s="47"/>
      <c r="H534" s="29"/>
      <c r="I534" s="29"/>
      <c r="J534" s="29"/>
      <c r="M534" s="45"/>
      <c r="N534" s="45"/>
    </row>
    <row r="535">
      <c r="B535" s="46"/>
      <c r="C535" s="47"/>
      <c r="H535" s="29"/>
      <c r="I535" s="29"/>
      <c r="J535" s="29"/>
      <c r="M535" s="45"/>
      <c r="N535" s="45"/>
    </row>
    <row r="536">
      <c r="B536" s="46"/>
      <c r="C536" s="47"/>
      <c r="H536" s="29"/>
      <c r="I536" s="29"/>
      <c r="J536" s="29"/>
      <c r="M536" s="45"/>
      <c r="N536" s="45"/>
    </row>
    <row r="537">
      <c r="B537" s="46"/>
      <c r="C537" s="47"/>
      <c r="H537" s="29"/>
      <c r="I537" s="29"/>
      <c r="J537" s="29"/>
      <c r="M537" s="45"/>
      <c r="N537" s="45"/>
    </row>
    <row r="538">
      <c r="B538" s="46"/>
      <c r="C538" s="47"/>
      <c r="H538" s="29"/>
      <c r="I538" s="29"/>
      <c r="J538" s="29"/>
      <c r="M538" s="45"/>
      <c r="N538" s="45"/>
    </row>
    <row r="539">
      <c r="B539" s="46"/>
      <c r="C539" s="47"/>
      <c r="H539" s="29"/>
      <c r="I539" s="29"/>
      <c r="J539" s="29"/>
      <c r="M539" s="45"/>
      <c r="N539" s="45"/>
    </row>
    <row r="540">
      <c r="B540" s="46"/>
      <c r="C540" s="47"/>
      <c r="H540" s="29"/>
      <c r="I540" s="29"/>
      <c r="J540" s="29"/>
      <c r="M540" s="45"/>
      <c r="N540" s="45"/>
    </row>
    <row r="541">
      <c r="B541" s="46"/>
      <c r="C541" s="47"/>
      <c r="H541" s="29"/>
      <c r="I541" s="29"/>
      <c r="J541" s="29"/>
      <c r="M541" s="45"/>
      <c r="N541" s="45"/>
    </row>
    <row r="542">
      <c r="B542" s="46"/>
      <c r="C542" s="47"/>
      <c r="H542" s="29"/>
      <c r="I542" s="29"/>
      <c r="J542" s="29"/>
      <c r="M542" s="45"/>
      <c r="N542" s="45"/>
    </row>
    <row r="543">
      <c r="B543" s="46"/>
      <c r="C543" s="47"/>
      <c r="H543" s="29"/>
      <c r="I543" s="29"/>
      <c r="J543" s="29"/>
      <c r="M543" s="45"/>
      <c r="N543" s="45"/>
    </row>
    <row r="544">
      <c r="B544" s="46"/>
      <c r="C544" s="47"/>
      <c r="H544" s="29"/>
      <c r="I544" s="29"/>
      <c r="J544" s="29"/>
      <c r="M544" s="45"/>
      <c r="N544" s="45"/>
    </row>
    <row r="545">
      <c r="B545" s="46"/>
      <c r="C545" s="47"/>
      <c r="H545" s="29"/>
      <c r="I545" s="29"/>
      <c r="J545" s="29"/>
      <c r="M545" s="45"/>
      <c r="N545" s="45"/>
    </row>
    <row r="546">
      <c r="B546" s="46"/>
      <c r="C546" s="47"/>
      <c r="H546" s="29"/>
      <c r="I546" s="29"/>
      <c r="J546" s="29"/>
      <c r="M546" s="45"/>
      <c r="N546" s="45"/>
    </row>
    <row r="547">
      <c r="B547" s="46"/>
      <c r="C547" s="47"/>
      <c r="H547" s="29"/>
      <c r="I547" s="29"/>
      <c r="J547" s="29"/>
      <c r="M547" s="45"/>
      <c r="N547" s="45"/>
    </row>
    <row r="548">
      <c r="B548" s="46"/>
      <c r="C548" s="47"/>
      <c r="H548" s="29"/>
      <c r="I548" s="29"/>
      <c r="J548" s="29"/>
      <c r="M548" s="45"/>
      <c r="N548" s="45"/>
    </row>
    <row r="549">
      <c r="B549" s="46"/>
      <c r="C549" s="47"/>
      <c r="H549" s="29"/>
      <c r="I549" s="29"/>
      <c r="J549" s="29"/>
      <c r="M549" s="45"/>
      <c r="N549" s="45"/>
    </row>
    <row r="550">
      <c r="B550" s="46"/>
      <c r="C550" s="47"/>
      <c r="H550" s="29"/>
      <c r="I550" s="29"/>
      <c r="J550" s="29"/>
      <c r="M550" s="45"/>
      <c r="N550" s="45"/>
    </row>
    <row r="551">
      <c r="B551" s="46"/>
      <c r="C551" s="47"/>
      <c r="H551" s="29"/>
      <c r="I551" s="29"/>
      <c r="J551" s="29"/>
      <c r="M551" s="45"/>
      <c r="N551" s="45"/>
    </row>
    <row r="552">
      <c r="B552" s="46"/>
      <c r="C552" s="47"/>
      <c r="H552" s="29"/>
      <c r="I552" s="29"/>
      <c r="J552" s="29"/>
      <c r="M552" s="45"/>
      <c r="N552" s="45"/>
    </row>
    <row r="553">
      <c r="B553" s="46"/>
      <c r="C553" s="47"/>
      <c r="H553" s="29"/>
      <c r="I553" s="29"/>
      <c r="J553" s="29"/>
      <c r="M553" s="45"/>
      <c r="N553" s="45"/>
    </row>
    <row r="554">
      <c r="B554" s="46"/>
      <c r="C554" s="47"/>
      <c r="H554" s="29"/>
      <c r="I554" s="29"/>
      <c r="J554" s="29"/>
      <c r="M554" s="45"/>
      <c r="N554" s="45"/>
    </row>
    <row r="555">
      <c r="B555" s="46"/>
      <c r="C555" s="47"/>
      <c r="H555" s="29"/>
      <c r="I555" s="29"/>
      <c r="J555" s="29"/>
      <c r="M555" s="45"/>
      <c r="N555" s="45"/>
    </row>
    <row r="556">
      <c r="B556" s="46"/>
      <c r="C556" s="47"/>
      <c r="H556" s="29"/>
      <c r="I556" s="29"/>
      <c r="J556" s="29"/>
      <c r="M556" s="45"/>
      <c r="N556" s="45"/>
    </row>
    <row r="557">
      <c r="B557" s="46"/>
      <c r="C557" s="47"/>
      <c r="H557" s="29"/>
      <c r="I557" s="29"/>
      <c r="J557" s="29"/>
      <c r="M557" s="45"/>
      <c r="N557" s="45"/>
    </row>
    <row r="558">
      <c r="B558" s="46"/>
      <c r="C558" s="47"/>
      <c r="H558" s="29"/>
      <c r="I558" s="29"/>
      <c r="J558" s="29"/>
      <c r="M558" s="45"/>
      <c r="N558" s="45"/>
    </row>
    <row r="559">
      <c r="B559" s="46"/>
      <c r="C559" s="47"/>
      <c r="H559" s="29"/>
      <c r="I559" s="29"/>
      <c r="J559" s="29"/>
      <c r="M559" s="45"/>
      <c r="N559" s="45"/>
    </row>
    <row r="560">
      <c r="B560" s="46"/>
      <c r="C560" s="47"/>
      <c r="H560" s="29"/>
      <c r="I560" s="29"/>
      <c r="J560" s="29"/>
      <c r="M560" s="45"/>
      <c r="N560" s="45"/>
    </row>
    <row r="561">
      <c r="B561" s="46"/>
      <c r="C561" s="47"/>
      <c r="H561" s="29"/>
      <c r="I561" s="29"/>
      <c r="J561" s="29"/>
      <c r="M561" s="45"/>
      <c r="N561" s="45"/>
    </row>
    <row r="562">
      <c r="B562" s="46"/>
      <c r="C562" s="47"/>
      <c r="H562" s="29"/>
      <c r="I562" s="29"/>
      <c r="J562" s="29"/>
      <c r="M562" s="45"/>
      <c r="N562" s="45"/>
    </row>
    <row r="563">
      <c r="B563" s="46"/>
      <c r="C563" s="47"/>
      <c r="H563" s="29"/>
      <c r="I563" s="29"/>
      <c r="J563" s="29"/>
      <c r="M563" s="45"/>
      <c r="N563" s="45"/>
    </row>
    <row r="564">
      <c r="B564" s="46"/>
      <c r="C564" s="47"/>
      <c r="H564" s="29"/>
      <c r="I564" s="29"/>
      <c r="J564" s="29"/>
      <c r="M564" s="45"/>
      <c r="N564" s="45"/>
    </row>
    <row r="565">
      <c r="B565" s="46"/>
      <c r="C565" s="47"/>
      <c r="H565" s="29"/>
      <c r="I565" s="29"/>
      <c r="J565" s="29"/>
      <c r="M565" s="45"/>
      <c r="N565" s="45"/>
    </row>
    <row r="566">
      <c r="B566" s="46"/>
      <c r="C566" s="47"/>
      <c r="H566" s="29"/>
      <c r="I566" s="29"/>
      <c r="J566" s="29"/>
      <c r="M566" s="45"/>
      <c r="N566" s="45"/>
    </row>
    <row r="567">
      <c r="B567" s="46"/>
      <c r="C567" s="47"/>
      <c r="H567" s="29"/>
      <c r="I567" s="29"/>
      <c r="J567" s="29"/>
      <c r="M567" s="45"/>
      <c r="N567" s="45"/>
    </row>
    <row r="568">
      <c r="B568" s="46"/>
      <c r="C568" s="47"/>
      <c r="H568" s="29"/>
      <c r="I568" s="29"/>
      <c r="J568" s="29"/>
      <c r="M568" s="45"/>
      <c r="N568" s="45"/>
    </row>
    <row r="569">
      <c r="B569" s="46"/>
      <c r="C569" s="47"/>
      <c r="H569" s="29"/>
      <c r="I569" s="29"/>
      <c r="J569" s="29"/>
      <c r="M569" s="45"/>
      <c r="N569" s="45"/>
    </row>
    <row r="570">
      <c r="B570" s="46"/>
      <c r="C570" s="47"/>
      <c r="H570" s="29"/>
      <c r="I570" s="29"/>
      <c r="J570" s="29"/>
      <c r="M570" s="45"/>
      <c r="N570" s="45"/>
    </row>
    <row r="571">
      <c r="B571" s="46"/>
      <c r="C571" s="47"/>
      <c r="H571" s="29"/>
      <c r="I571" s="29"/>
      <c r="J571" s="29"/>
      <c r="M571" s="45"/>
      <c r="N571" s="45"/>
    </row>
    <row r="572">
      <c r="B572" s="46"/>
      <c r="C572" s="47"/>
      <c r="H572" s="29"/>
      <c r="I572" s="29"/>
      <c r="J572" s="29"/>
      <c r="M572" s="45"/>
      <c r="N572" s="45"/>
    </row>
    <row r="573">
      <c r="B573" s="46"/>
      <c r="C573" s="47"/>
      <c r="H573" s="29"/>
      <c r="I573" s="29"/>
      <c r="J573" s="29"/>
      <c r="M573" s="45"/>
      <c r="N573" s="45"/>
    </row>
    <row r="574">
      <c r="B574" s="46"/>
      <c r="C574" s="47"/>
      <c r="H574" s="29"/>
      <c r="I574" s="29"/>
      <c r="J574" s="29"/>
      <c r="M574" s="45"/>
      <c r="N574" s="45"/>
    </row>
    <row r="575">
      <c r="B575" s="46"/>
      <c r="C575" s="47"/>
      <c r="H575" s="29"/>
      <c r="I575" s="29"/>
      <c r="J575" s="29"/>
      <c r="M575" s="45"/>
      <c r="N575" s="45"/>
    </row>
    <row r="576">
      <c r="B576" s="46"/>
      <c r="C576" s="47"/>
      <c r="H576" s="29"/>
      <c r="I576" s="29"/>
      <c r="J576" s="29"/>
      <c r="M576" s="45"/>
      <c r="N576" s="45"/>
    </row>
    <row r="577">
      <c r="B577" s="46"/>
      <c r="C577" s="47"/>
      <c r="H577" s="29"/>
      <c r="I577" s="29"/>
      <c r="J577" s="29"/>
      <c r="M577" s="45"/>
      <c r="N577" s="45"/>
    </row>
    <row r="578">
      <c r="B578" s="46"/>
      <c r="C578" s="47"/>
      <c r="H578" s="29"/>
      <c r="I578" s="29"/>
      <c r="J578" s="29"/>
      <c r="M578" s="45"/>
      <c r="N578" s="45"/>
    </row>
    <row r="579">
      <c r="B579" s="46"/>
      <c r="C579" s="47"/>
      <c r="H579" s="29"/>
      <c r="I579" s="29"/>
      <c r="J579" s="29"/>
      <c r="M579" s="45"/>
      <c r="N579" s="45"/>
    </row>
    <row r="580">
      <c r="B580" s="46"/>
      <c r="C580" s="47"/>
      <c r="H580" s="29"/>
      <c r="I580" s="29"/>
      <c r="J580" s="29"/>
      <c r="M580" s="45"/>
      <c r="N580" s="45"/>
    </row>
    <row r="581">
      <c r="B581" s="46"/>
      <c r="C581" s="47"/>
      <c r="H581" s="29"/>
      <c r="I581" s="29"/>
      <c r="J581" s="29"/>
      <c r="M581" s="45"/>
      <c r="N581" s="45"/>
    </row>
    <row r="582">
      <c r="B582" s="46"/>
      <c r="C582" s="47"/>
      <c r="H582" s="29"/>
      <c r="I582" s="29"/>
      <c r="J582" s="29"/>
      <c r="M582" s="45"/>
      <c r="N582" s="45"/>
    </row>
    <row r="583">
      <c r="B583" s="46"/>
      <c r="C583" s="47"/>
      <c r="H583" s="29"/>
      <c r="I583" s="29"/>
      <c r="J583" s="29"/>
      <c r="M583" s="45"/>
      <c r="N583" s="45"/>
    </row>
    <row r="584">
      <c r="B584" s="46"/>
      <c r="C584" s="47"/>
      <c r="H584" s="29"/>
      <c r="I584" s="29"/>
      <c r="J584" s="29"/>
      <c r="M584" s="45"/>
      <c r="N584" s="45"/>
    </row>
    <row r="585">
      <c r="B585" s="46"/>
      <c r="C585" s="47"/>
      <c r="H585" s="29"/>
      <c r="I585" s="29"/>
      <c r="J585" s="29"/>
      <c r="M585" s="45"/>
      <c r="N585" s="45"/>
    </row>
    <row r="586">
      <c r="B586" s="46"/>
      <c r="C586" s="47"/>
      <c r="H586" s="29"/>
      <c r="I586" s="29"/>
      <c r="J586" s="29"/>
      <c r="M586" s="45"/>
      <c r="N586" s="45"/>
    </row>
    <row r="587">
      <c r="B587" s="46"/>
      <c r="C587" s="47"/>
      <c r="H587" s="29"/>
      <c r="I587" s="29"/>
      <c r="J587" s="29"/>
      <c r="M587" s="45"/>
      <c r="N587" s="45"/>
    </row>
    <row r="588">
      <c r="B588" s="46"/>
      <c r="C588" s="47"/>
      <c r="H588" s="29"/>
      <c r="I588" s="29"/>
      <c r="J588" s="29"/>
      <c r="M588" s="45"/>
      <c r="N588" s="45"/>
    </row>
    <row r="589">
      <c r="B589" s="46"/>
      <c r="C589" s="47"/>
      <c r="H589" s="29"/>
      <c r="I589" s="29"/>
      <c r="J589" s="29"/>
      <c r="M589" s="45"/>
      <c r="N589" s="45"/>
    </row>
    <row r="590">
      <c r="B590" s="46"/>
      <c r="C590" s="47"/>
      <c r="H590" s="29"/>
      <c r="I590" s="29"/>
      <c r="J590" s="29"/>
      <c r="M590" s="45"/>
      <c r="N590" s="45"/>
    </row>
    <row r="591">
      <c r="B591" s="46"/>
      <c r="C591" s="47"/>
      <c r="H591" s="29"/>
      <c r="I591" s="29"/>
      <c r="J591" s="29"/>
      <c r="M591" s="45"/>
      <c r="N591" s="45"/>
    </row>
    <row r="592">
      <c r="B592" s="46"/>
      <c r="C592" s="47"/>
      <c r="H592" s="29"/>
      <c r="I592" s="29"/>
      <c r="J592" s="29"/>
      <c r="M592" s="45"/>
      <c r="N592" s="45"/>
    </row>
    <row r="593">
      <c r="B593" s="46"/>
      <c r="C593" s="47"/>
      <c r="H593" s="29"/>
      <c r="I593" s="29"/>
      <c r="J593" s="29"/>
      <c r="M593" s="45"/>
      <c r="N593" s="45"/>
    </row>
    <row r="594">
      <c r="B594" s="46"/>
      <c r="C594" s="47"/>
      <c r="H594" s="29"/>
      <c r="I594" s="29"/>
      <c r="J594" s="29"/>
      <c r="M594" s="45"/>
      <c r="N594" s="45"/>
    </row>
    <row r="595">
      <c r="B595" s="46"/>
      <c r="C595" s="47"/>
      <c r="H595" s="29"/>
      <c r="I595" s="29"/>
      <c r="J595" s="29"/>
      <c r="M595" s="45"/>
      <c r="N595" s="45"/>
    </row>
    <row r="596">
      <c r="B596" s="46"/>
      <c r="C596" s="47"/>
      <c r="H596" s="29"/>
      <c r="I596" s="29"/>
      <c r="J596" s="29"/>
      <c r="M596" s="45"/>
      <c r="N596" s="45"/>
    </row>
    <row r="597">
      <c r="B597" s="46"/>
      <c r="C597" s="47"/>
      <c r="H597" s="29"/>
      <c r="I597" s="29"/>
      <c r="J597" s="29"/>
      <c r="M597" s="45"/>
      <c r="N597" s="45"/>
    </row>
    <row r="598">
      <c r="B598" s="46"/>
      <c r="C598" s="47"/>
      <c r="H598" s="29"/>
      <c r="I598" s="29"/>
      <c r="J598" s="29"/>
      <c r="M598" s="45"/>
      <c r="N598" s="45"/>
    </row>
    <row r="599">
      <c r="B599" s="46"/>
      <c r="C599" s="47"/>
      <c r="H599" s="29"/>
      <c r="I599" s="29"/>
      <c r="J599" s="29"/>
      <c r="M599" s="45"/>
      <c r="N599" s="45"/>
    </row>
    <row r="600">
      <c r="B600" s="46"/>
      <c r="C600" s="47"/>
      <c r="H600" s="29"/>
      <c r="I600" s="29"/>
      <c r="J600" s="29"/>
      <c r="M600" s="45"/>
      <c r="N600" s="45"/>
    </row>
    <row r="601">
      <c r="B601" s="46"/>
      <c r="C601" s="47"/>
      <c r="H601" s="29"/>
      <c r="I601" s="29"/>
      <c r="J601" s="29"/>
      <c r="M601" s="45"/>
      <c r="N601" s="45"/>
    </row>
    <row r="602">
      <c r="B602" s="46"/>
      <c r="C602" s="47"/>
      <c r="H602" s="29"/>
      <c r="I602" s="29"/>
      <c r="J602" s="29"/>
      <c r="M602" s="45"/>
      <c r="N602" s="45"/>
    </row>
    <row r="603">
      <c r="B603" s="46"/>
      <c r="C603" s="47"/>
      <c r="H603" s="29"/>
      <c r="I603" s="29"/>
      <c r="J603" s="29"/>
      <c r="M603" s="45"/>
      <c r="N603" s="45"/>
    </row>
    <row r="604">
      <c r="B604" s="46"/>
      <c r="C604" s="47"/>
      <c r="H604" s="29"/>
      <c r="I604" s="29"/>
      <c r="J604" s="29"/>
      <c r="M604" s="45"/>
      <c r="N604" s="45"/>
    </row>
    <row r="605">
      <c r="B605" s="46"/>
      <c r="C605" s="47"/>
      <c r="H605" s="29"/>
      <c r="I605" s="29"/>
      <c r="J605" s="29"/>
      <c r="M605" s="45"/>
      <c r="N605" s="45"/>
    </row>
    <row r="606">
      <c r="B606" s="46"/>
      <c r="C606" s="47"/>
      <c r="H606" s="29"/>
      <c r="I606" s="29"/>
      <c r="J606" s="29"/>
      <c r="M606" s="45"/>
      <c r="N606" s="45"/>
    </row>
    <row r="607">
      <c r="B607" s="46"/>
      <c r="C607" s="47"/>
      <c r="H607" s="29"/>
      <c r="I607" s="29"/>
      <c r="J607" s="29"/>
      <c r="M607" s="45"/>
      <c r="N607" s="45"/>
    </row>
    <row r="608">
      <c r="B608" s="46"/>
      <c r="C608" s="47"/>
      <c r="H608" s="29"/>
      <c r="I608" s="29"/>
      <c r="J608" s="29"/>
      <c r="M608" s="45"/>
      <c r="N608" s="45"/>
    </row>
    <row r="609">
      <c r="B609" s="46"/>
      <c r="C609" s="47"/>
      <c r="H609" s="29"/>
      <c r="I609" s="29"/>
      <c r="J609" s="29"/>
      <c r="M609" s="45"/>
      <c r="N609" s="45"/>
    </row>
    <row r="610">
      <c r="B610" s="46"/>
      <c r="C610" s="47"/>
      <c r="H610" s="29"/>
      <c r="I610" s="29"/>
      <c r="J610" s="29"/>
      <c r="M610" s="45"/>
      <c r="N610" s="45"/>
    </row>
    <row r="611">
      <c r="B611" s="46"/>
      <c r="C611" s="47"/>
      <c r="H611" s="29"/>
      <c r="I611" s="29"/>
      <c r="J611" s="29"/>
      <c r="M611" s="45"/>
      <c r="N611" s="45"/>
    </row>
    <row r="612">
      <c r="B612" s="46"/>
      <c r="C612" s="47"/>
      <c r="H612" s="29"/>
      <c r="I612" s="29"/>
      <c r="J612" s="29"/>
      <c r="M612" s="45"/>
      <c r="N612" s="45"/>
    </row>
    <row r="613">
      <c r="B613" s="46"/>
      <c r="C613" s="47"/>
      <c r="H613" s="29"/>
      <c r="I613" s="29"/>
      <c r="J613" s="29"/>
      <c r="M613" s="45"/>
      <c r="N613" s="45"/>
    </row>
    <row r="614">
      <c r="B614" s="46"/>
      <c r="C614" s="47"/>
      <c r="H614" s="29"/>
      <c r="I614" s="29"/>
      <c r="J614" s="29"/>
      <c r="M614" s="45"/>
      <c r="N614" s="45"/>
    </row>
    <row r="615">
      <c r="B615" s="46"/>
      <c r="C615" s="47"/>
      <c r="H615" s="29"/>
      <c r="I615" s="29"/>
      <c r="J615" s="29"/>
      <c r="M615" s="45"/>
      <c r="N615" s="45"/>
    </row>
    <row r="616">
      <c r="B616" s="46"/>
      <c r="C616" s="47"/>
      <c r="H616" s="29"/>
      <c r="I616" s="29"/>
      <c r="J616" s="29"/>
      <c r="M616" s="45"/>
      <c r="N616" s="45"/>
    </row>
    <row r="617">
      <c r="B617" s="46"/>
      <c r="C617" s="47"/>
      <c r="H617" s="29"/>
      <c r="I617" s="29"/>
      <c r="J617" s="29"/>
      <c r="M617" s="45"/>
      <c r="N617" s="45"/>
    </row>
    <row r="618">
      <c r="B618" s="46"/>
      <c r="C618" s="47"/>
      <c r="H618" s="29"/>
      <c r="I618" s="29"/>
      <c r="J618" s="29"/>
      <c r="M618" s="45"/>
      <c r="N618" s="45"/>
    </row>
    <row r="619">
      <c r="B619" s="46"/>
      <c r="C619" s="47"/>
      <c r="H619" s="29"/>
      <c r="I619" s="29"/>
      <c r="J619" s="29"/>
      <c r="M619" s="45"/>
      <c r="N619" s="45"/>
    </row>
    <row r="620">
      <c r="B620" s="46"/>
      <c r="C620" s="47"/>
      <c r="H620" s="29"/>
      <c r="I620" s="29"/>
      <c r="J620" s="29"/>
      <c r="M620" s="45"/>
      <c r="N620" s="45"/>
    </row>
    <row r="621">
      <c r="B621" s="46"/>
      <c r="C621" s="47"/>
      <c r="H621" s="29"/>
      <c r="I621" s="29"/>
      <c r="J621" s="29"/>
      <c r="M621" s="45"/>
      <c r="N621" s="45"/>
    </row>
    <row r="622">
      <c r="B622" s="46"/>
      <c r="C622" s="47"/>
      <c r="H622" s="29"/>
      <c r="I622" s="29"/>
      <c r="J622" s="29"/>
      <c r="M622" s="45"/>
      <c r="N622" s="45"/>
    </row>
    <row r="623">
      <c r="B623" s="46"/>
      <c r="C623" s="47"/>
      <c r="H623" s="29"/>
      <c r="I623" s="29"/>
      <c r="J623" s="29"/>
      <c r="M623" s="45"/>
      <c r="N623" s="45"/>
    </row>
    <row r="624">
      <c r="B624" s="46"/>
      <c r="C624" s="47"/>
      <c r="H624" s="29"/>
      <c r="I624" s="29"/>
      <c r="J624" s="29"/>
      <c r="M624" s="45"/>
      <c r="N624" s="45"/>
    </row>
    <row r="625">
      <c r="B625" s="46"/>
      <c r="C625" s="47"/>
      <c r="H625" s="29"/>
      <c r="I625" s="29"/>
      <c r="J625" s="29"/>
      <c r="M625" s="45"/>
      <c r="N625" s="45"/>
    </row>
    <row r="626">
      <c r="B626" s="46"/>
      <c r="C626" s="47"/>
      <c r="H626" s="29"/>
      <c r="I626" s="29"/>
      <c r="J626" s="29"/>
      <c r="M626" s="45"/>
      <c r="N626" s="45"/>
    </row>
    <row r="627">
      <c r="B627" s="46"/>
      <c r="C627" s="47"/>
      <c r="H627" s="29"/>
      <c r="I627" s="29"/>
      <c r="J627" s="29"/>
      <c r="M627" s="45"/>
      <c r="N627" s="45"/>
    </row>
    <row r="628">
      <c r="B628" s="46"/>
      <c r="C628" s="47"/>
      <c r="H628" s="29"/>
      <c r="I628" s="29"/>
      <c r="J628" s="29"/>
      <c r="M628" s="45"/>
      <c r="N628" s="45"/>
    </row>
    <row r="629">
      <c r="B629" s="46"/>
      <c r="C629" s="47"/>
      <c r="H629" s="29"/>
      <c r="I629" s="29"/>
      <c r="J629" s="29"/>
      <c r="M629" s="45"/>
      <c r="N629" s="45"/>
    </row>
    <row r="630">
      <c r="B630" s="46"/>
      <c r="C630" s="47"/>
      <c r="H630" s="29"/>
      <c r="I630" s="29"/>
      <c r="J630" s="29"/>
      <c r="M630" s="45"/>
      <c r="N630" s="45"/>
    </row>
    <row r="631">
      <c r="B631" s="46"/>
      <c r="C631" s="47"/>
      <c r="H631" s="29"/>
      <c r="I631" s="29"/>
      <c r="J631" s="29"/>
      <c r="M631" s="45"/>
      <c r="N631" s="45"/>
    </row>
    <row r="632">
      <c r="B632" s="46"/>
      <c r="C632" s="47"/>
      <c r="H632" s="29"/>
      <c r="I632" s="29"/>
      <c r="J632" s="29"/>
      <c r="M632" s="45"/>
      <c r="N632" s="45"/>
    </row>
    <row r="633">
      <c r="B633" s="46"/>
      <c r="C633" s="47"/>
      <c r="H633" s="29"/>
      <c r="I633" s="29"/>
      <c r="J633" s="29"/>
      <c r="M633" s="45"/>
      <c r="N633" s="45"/>
    </row>
    <row r="634">
      <c r="B634" s="46"/>
      <c r="C634" s="47"/>
      <c r="H634" s="29"/>
      <c r="I634" s="29"/>
      <c r="J634" s="29"/>
      <c r="M634" s="45"/>
      <c r="N634" s="45"/>
    </row>
    <row r="635">
      <c r="B635" s="46"/>
      <c r="C635" s="47"/>
      <c r="H635" s="29"/>
      <c r="I635" s="29"/>
      <c r="J635" s="29"/>
      <c r="M635" s="45"/>
      <c r="N635" s="45"/>
    </row>
    <row r="636">
      <c r="B636" s="46"/>
      <c r="C636" s="47"/>
      <c r="H636" s="29"/>
      <c r="I636" s="29"/>
      <c r="J636" s="29"/>
      <c r="M636" s="45"/>
      <c r="N636" s="45"/>
    </row>
    <row r="637">
      <c r="B637" s="46"/>
      <c r="C637" s="47"/>
      <c r="H637" s="29"/>
      <c r="I637" s="29"/>
      <c r="J637" s="29"/>
      <c r="M637" s="45"/>
      <c r="N637" s="45"/>
    </row>
    <row r="638">
      <c r="B638" s="46"/>
      <c r="C638" s="47"/>
      <c r="H638" s="29"/>
      <c r="I638" s="29"/>
      <c r="J638" s="29"/>
      <c r="M638" s="45"/>
      <c r="N638" s="45"/>
    </row>
    <row r="639">
      <c r="B639" s="46"/>
      <c r="C639" s="47"/>
      <c r="H639" s="29"/>
      <c r="I639" s="29"/>
      <c r="J639" s="29"/>
      <c r="M639" s="45"/>
      <c r="N639" s="45"/>
    </row>
    <row r="640">
      <c r="B640" s="46"/>
      <c r="C640" s="47"/>
      <c r="H640" s="29"/>
      <c r="I640" s="29"/>
      <c r="J640" s="29"/>
      <c r="M640" s="45"/>
      <c r="N640" s="45"/>
    </row>
    <row r="641">
      <c r="B641" s="46"/>
      <c r="C641" s="47"/>
      <c r="H641" s="29"/>
      <c r="I641" s="29"/>
      <c r="J641" s="29"/>
      <c r="M641" s="45"/>
      <c r="N641" s="45"/>
    </row>
    <row r="642">
      <c r="B642" s="46"/>
      <c r="C642" s="47"/>
      <c r="H642" s="29"/>
      <c r="I642" s="29"/>
      <c r="J642" s="29"/>
      <c r="M642" s="45"/>
      <c r="N642" s="45"/>
    </row>
    <row r="643">
      <c r="B643" s="46"/>
      <c r="C643" s="47"/>
      <c r="H643" s="29"/>
      <c r="I643" s="29"/>
      <c r="J643" s="29"/>
      <c r="M643" s="45"/>
      <c r="N643" s="45"/>
    </row>
    <row r="644">
      <c r="B644" s="46"/>
      <c r="C644" s="47"/>
      <c r="H644" s="29"/>
      <c r="I644" s="29"/>
      <c r="J644" s="29"/>
      <c r="M644" s="45"/>
      <c r="N644" s="45"/>
    </row>
    <row r="645">
      <c r="B645" s="46"/>
      <c r="C645" s="47"/>
      <c r="H645" s="29"/>
      <c r="I645" s="29"/>
      <c r="J645" s="29"/>
      <c r="M645" s="45"/>
      <c r="N645" s="45"/>
    </row>
    <row r="646">
      <c r="B646" s="46"/>
      <c r="C646" s="47"/>
      <c r="H646" s="29"/>
      <c r="I646" s="29"/>
      <c r="J646" s="29"/>
      <c r="M646" s="45"/>
      <c r="N646" s="45"/>
    </row>
    <row r="647">
      <c r="B647" s="46"/>
      <c r="C647" s="47"/>
      <c r="H647" s="29"/>
      <c r="I647" s="29"/>
      <c r="J647" s="29"/>
      <c r="M647" s="45"/>
      <c r="N647" s="45"/>
    </row>
    <row r="648">
      <c r="B648" s="46"/>
      <c r="C648" s="47"/>
      <c r="H648" s="29"/>
      <c r="I648" s="29"/>
      <c r="J648" s="29"/>
      <c r="M648" s="45"/>
      <c r="N648" s="45"/>
    </row>
    <row r="649">
      <c r="B649" s="46"/>
      <c r="C649" s="47"/>
      <c r="H649" s="29"/>
      <c r="I649" s="29"/>
      <c r="J649" s="29"/>
      <c r="M649" s="45"/>
      <c r="N649" s="45"/>
    </row>
    <row r="650">
      <c r="B650" s="46"/>
      <c r="C650" s="47"/>
      <c r="H650" s="29"/>
      <c r="I650" s="29"/>
      <c r="J650" s="29"/>
      <c r="M650" s="45"/>
      <c r="N650" s="45"/>
    </row>
    <row r="651">
      <c r="B651" s="46"/>
      <c r="C651" s="47"/>
      <c r="H651" s="29"/>
      <c r="I651" s="29"/>
      <c r="J651" s="29"/>
      <c r="M651" s="45"/>
      <c r="N651" s="45"/>
    </row>
    <row r="652">
      <c r="B652" s="46"/>
      <c r="C652" s="47"/>
      <c r="H652" s="29"/>
      <c r="I652" s="29"/>
      <c r="J652" s="29"/>
      <c r="M652" s="45"/>
      <c r="N652" s="45"/>
    </row>
    <row r="653">
      <c r="B653" s="46"/>
      <c r="C653" s="47"/>
      <c r="H653" s="29"/>
      <c r="I653" s="29"/>
      <c r="J653" s="29"/>
      <c r="M653" s="45"/>
      <c r="N653" s="45"/>
    </row>
    <row r="654">
      <c r="B654" s="46"/>
      <c r="C654" s="47"/>
      <c r="H654" s="29"/>
      <c r="I654" s="29"/>
      <c r="J654" s="29"/>
      <c r="M654" s="45"/>
      <c r="N654" s="45"/>
    </row>
    <row r="655">
      <c r="B655" s="46"/>
      <c r="C655" s="47"/>
      <c r="H655" s="29"/>
      <c r="I655" s="29"/>
      <c r="J655" s="29"/>
      <c r="M655" s="45"/>
      <c r="N655" s="45"/>
    </row>
    <row r="656">
      <c r="B656" s="46"/>
      <c r="C656" s="47"/>
      <c r="H656" s="29"/>
      <c r="I656" s="29"/>
      <c r="J656" s="29"/>
      <c r="M656" s="45"/>
      <c r="N656" s="45"/>
    </row>
    <row r="657">
      <c r="B657" s="46"/>
      <c r="C657" s="47"/>
      <c r="H657" s="29"/>
      <c r="I657" s="29"/>
      <c r="J657" s="29"/>
      <c r="M657" s="45"/>
      <c r="N657" s="45"/>
    </row>
    <row r="658">
      <c r="B658" s="46"/>
      <c r="C658" s="47"/>
      <c r="H658" s="29"/>
      <c r="I658" s="29"/>
      <c r="J658" s="29"/>
      <c r="M658" s="45"/>
      <c r="N658" s="45"/>
    </row>
    <row r="659">
      <c r="B659" s="46"/>
      <c r="C659" s="47"/>
      <c r="H659" s="29"/>
      <c r="I659" s="29"/>
      <c r="J659" s="29"/>
      <c r="M659" s="45"/>
      <c r="N659" s="45"/>
    </row>
    <row r="660">
      <c r="B660" s="46"/>
      <c r="C660" s="47"/>
      <c r="H660" s="29"/>
      <c r="I660" s="29"/>
      <c r="J660" s="29"/>
      <c r="M660" s="45"/>
      <c r="N660" s="45"/>
    </row>
    <row r="661">
      <c r="B661" s="46"/>
      <c r="C661" s="47"/>
      <c r="H661" s="29"/>
      <c r="I661" s="29"/>
      <c r="J661" s="29"/>
      <c r="M661" s="45"/>
      <c r="N661" s="45"/>
    </row>
    <row r="662">
      <c r="B662" s="46"/>
      <c r="C662" s="47"/>
      <c r="H662" s="29"/>
      <c r="I662" s="29"/>
      <c r="J662" s="29"/>
      <c r="M662" s="45"/>
      <c r="N662" s="45"/>
    </row>
    <row r="663">
      <c r="B663" s="46"/>
      <c r="C663" s="47"/>
      <c r="H663" s="29"/>
      <c r="I663" s="29"/>
      <c r="J663" s="29"/>
      <c r="M663" s="45"/>
      <c r="N663" s="45"/>
    </row>
    <row r="664">
      <c r="B664" s="46"/>
      <c r="C664" s="47"/>
      <c r="H664" s="29"/>
      <c r="I664" s="29"/>
      <c r="J664" s="29"/>
      <c r="M664" s="45"/>
      <c r="N664" s="45"/>
    </row>
    <row r="665">
      <c r="B665" s="46"/>
      <c r="C665" s="47"/>
      <c r="H665" s="29"/>
      <c r="I665" s="29"/>
      <c r="J665" s="29"/>
      <c r="M665" s="45"/>
      <c r="N665" s="45"/>
    </row>
    <row r="666">
      <c r="B666" s="46"/>
      <c r="C666" s="47"/>
      <c r="H666" s="29"/>
      <c r="I666" s="29"/>
      <c r="J666" s="29"/>
      <c r="M666" s="45"/>
      <c r="N666" s="45"/>
    </row>
    <row r="667">
      <c r="B667" s="46"/>
      <c r="C667" s="47"/>
      <c r="H667" s="29"/>
      <c r="I667" s="29"/>
      <c r="J667" s="29"/>
      <c r="M667" s="45"/>
      <c r="N667" s="45"/>
    </row>
    <row r="668">
      <c r="B668" s="46"/>
      <c r="C668" s="47"/>
      <c r="H668" s="29"/>
      <c r="I668" s="29"/>
      <c r="J668" s="29"/>
      <c r="M668" s="45"/>
      <c r="N668" s="45"/>
    </row>
    <row r="669">
      <c r="B669" s="46"/>
      <c r="C669" s="47"/>
      <c r="H669" s="29"/>
      <c r="I669" s="29"/>
      <c r="J669" s="29"/>
      <c r="M669" s="45"/>
      <c r="N669" s="45"/>
    </row>
    <row r="670">
      <c r="B670" s="46"/>
      <c r="C670" s="47"/>
      <c r="H670" s="29"/>
      <c r="I670" s="29"/>
      <c r="J670" s="29"/>
      <c r="M670" s="45"/>
      <c r="N670" s="45"/>
    </row>
    <row r="671">
      <c r="B671" s="46"/>
      <c r="C671" s="47"/>
      <c r="H671" s="29"/>
      <c r="I671" s="29"/>
      <c r="J671" s="29"/>
      <c r="M671" s="45"/>
      <c r="N671" s="45"/>
    </row>
    <row r="672">
      <c r="B672" s="46"/>
      <c r="C672" s="47"/>
      <c r="H672" s="29"/>
      <c r="I672" s="29"/>
      <c r="J672" s="29"/>
      <c r="M672" s="45"/>
      <c r="N672" s="45"/>
    </row>
    <row r="673">
      <c r="B673" s="46"/>
      <c r="C673" s="47"/>
      <c r="H673" s="29"/>
      <c r="I673" s="29"/>
      <c r="J673" s="29"/>
      <c r="M673" s="45"/>
      <c r="N673" s="45"/>
    </row>
    <row r="674">
      <c r="B674" s="46"/>
      <c r="C674" s="47"/>
      <c r="H674" s="29"/>
      <c r="I674" s="29"/>
      <c r="J674" s="29"/>
      <c r="M674" s="45"/>
      <c r="N674" s="45"/>
    </row>
    <row r="675">
      <c r="B675" s="46"/>
      <c r="C675" s="47"/>
      <c r="H675" s="29"/>
      <c r="I675" s="29"/>
      <c r="J675" s="29"/>
      <c r="M675" s="45"/>
      <c r="N675" s="45"/>
    </row>
    <row r="676">
      <c r="B676" s="46"/>
      <c r="C676" s="47"/>
      <c r="H676" s="29"/>
      <c r="I676" s="29"/>
      <c r="J676" s="29"/>
      <c r="M676" s="45"/>
      <c r="N676" s="45"/>
    </row>
    <row r="677">
      <c r="B677" s="46"/>
      <c r="C677" s="47"/>
      <c r="H677" s="29"/>
      <c r="I677" s="29"/>
      <c r="J677" s="29"/>
      <c r="M677" s="45"/>
      <c r="N677" s="45"/>
    </row>
    <row r="678">
      <c r="B678" s="46"/>
      <c r="C678" s="47"/>
      <c r="H678" s="29"/>
      <c r="I678" s="29"/>
      <c r="J678" s="29"/>
      <c r="M678" s="45"/>
      <c r="N678" s="45"/>
    </row>
    <row r="679">
      <c r="B679" s="46"/>
      <c r="C679" s="47"/>
      <c r="H679" s="29"/>
      <c r="I679" s="29"/>
      <c r="J679" s="29"/>
      <c r="M679" s="45"/>
      <c r="N679" s="45"/>
    </row>
    <row r="680">
      <c r="B680" s="46"/>
      <c r="C680" s="47"/>
      <c r="H680" s="29"/>
      <c r="I680" s="29"/>
      <c r="J680" s="29"/>
      <c r="M680" s="45"/>
      <c r="N680" s="45"/>
    </row>
    <row r="681">
      <c r="B681" s="46"/>
      <c r="C681" s="47"/>
      <c r="H681" s="29"/>
      <c r="I681" s="29"/>
      <c r="J681" s="29"/>
      <c r="M681" s="45"/>
      <c r="N681" s="45"/>
    </row>
    <row r="682">
      <c r="B682" s="46"/>
      <c r="C682" s="47"/>
      <c r="H682" s="29"/>
      <c r="I682" s="29"/>
      <c r="J682" s="29"/>
      <c r="M682" s="45"/>
      <c r="N682" s="45"/>
    </row>
    <row r="683">
      <c r="B683" s="46"/>
      <c r="C683" s="47"/>
      <c r="H683" s="29"/>
      <c r="I683" s="29"/>
      <c r="J683" s="29"/>
      <c r="M683" s="45"/>
      <c r="N683" s="45"/>
    </row>
    <row r="684">
      <c r="B684" s="46"/>
      <c r="C684" s="47"/>
      <c r="H684" s="29"/>
      <c r="I684" s="29"/>
      <c r="J684" s="29"/>
      <c r="M684" s="45"/>
      <c r="N684" s="45"/>
    </row>
    <row r="685">
      <c r="B685" s="46"/>
      <c r="C685" s="47"/>
      <c r="H685" s="29"/>
      <c r="I685" s="29"/>
      <c r="J685" s="29"/>
      <c r="M685" s="45"/>
      <c r="N685" s="45"/>
    </row>
    <row r="686">
      <c r="B686" s="46"/>
      <c r="C686" s="47"/>
      <c r="H686" s="29"/>
      <c r="I686" s="29"/>
      <c r="J686" s="29"/>
      <c r="M686" s="45"/>
      <c r="N686" s="45"/>
    </row>
    <row r="687">
      <c r="B687" s="46"/>
      <c r="C687" s="47"/>
      <c r="H687" s="29"/>
      <c r="I687" s="29"/>
      <c r="J687" s="29"/>
      <c r="M687" s="45"/>
      <c r="N687" s="45"/>
    </row>
    <row r="688">
      <c r="B688" s="46"/>
      <c r="C688" s="47"/>
      <c r="H688" s="29"/>
      <c r="I688" s="29"/>
      <c r="J688" s="29"/>
      <c r="M688" s="45"/>
      <c r="N688" s="45"/>
    </row>
    <row r="689">
      <c r="B689" s="46"/>
      <c r="C689" s="47"/>
      <c r="H689" s="29"/>
      <c r="I689" s="29"/>
      <c r="J689" s="29"/>
      <c r="M689" s="45"/>
      <c r="N689" s="45"/>
    </row>
    <row r="690">
      <c r="B690" s="46"/>
      <c r="C690" s="47"/>
      <c r="H690" s="29"/>
      <c r="I690" s="29"/>
      <c r="J690" s="29"/>
      <c r="M690" s="45"/>
      <c r="N690" s="45"/>
    </row>
    <row r="691">
      <c r="B691" s="46"/>
      <c r="C691" s="47"/>
      <c r="H691" s="29"/>
      <c r="I691" s="29"/>
      <c r="J691" s="29"/>
      <c r="M691" s="45"/>
      <c r="N691" s="45"/>
    </row>
    <row r="692">
      <c r="B692" s="46"/>
      <c r="C692" s="47"/>
      <c r="H692" s="29"/>
      <c r="I692" s="29"/>
      <c r="J692" s="29"/>
      <c r="M692" s="45"/>
      <c r="N692" s="45"/>
    </row>
    <row r="693">
      <c r="B693" s="46"/>
      <c r="C693" s="47"/>
      <c r="H693" s="29"/>
      <c r="I693" s="29"/>
      <c r="J693" s="29"/>
      <c r="M693" s="45"/>
      <c r="N693" s="45"/>
    </row>
    <row r="694">
      <c r="B694" s="46"/>
      <c r="C694" s="47"/>
      <c r="H694" s="29"/>
      <c r="I694" s="29"/>
      <c r="J694" s="29"/>
      <c r="M694" s="45"/>
      <c r="N694" s="45"/>
    </row>
    <row r="695">
      <c r="B695" s="46"/>
      <c r="C695" s="47"/>
      <c r="H695" s="29"/>
      <c r="I695" s="29"/>
      <c r="J695" s="29"/>
      <c r="M695" s="45"/>
      <c r="N695" s="45"/>
    </row>
    <row r="696">
      <c r="B696" s="46"/>
      <c r="C696" s="47"/>
      <c r="H696" s="29"/>
      <c r="I696" s="29"/>
      <c r="J696" s="29"/>
      <c r="M696" s="45"/>
      <c r="N696" s="45"/>
    </row>
    <row r="697">
      <c r="B697" s="46"/>
      <c r="C697" s="47"/>
      <c r="H697" s="29"/>
      <c r="I697" s="29"/>
      <c r="J697" s="29"/>
      <c r="M697" s="45"/>
      <c r="N697" s="45"/>
    </row>
    <row r="698">
      <c r="B698" s="46"/>
      <c r="C698" s="47"/>
      <c r="H698" s="29"/>
      <c r="I698" s="29"/>
      <c r="J698" s="29"/>
      <c r="M698" s="45"/>
      <c r="N698" s="45"/>
    </row>
    <row r="699">
      <c r="B699" s="46"/>
      <c r="C699" s="47"/>
      <c r="H699" s="29"/>
      <c r="I699" s="29"/>
      <c r="J699" s="29"/>
      <c r="M699" s="45"/>
      <c r="N699" s="45"/>
    </row>
    <row r="700">
      <c r="B700" s="46"/>
      <c r="C700" s="47"/>
      <c r="H700" s="29"/>
      <c r="I700" s="29"/>
      <c r="J700" s="29"/>
      <c r="M700" s="45"/>
      <c r="N700" s="45"/>
    </row>
    <row r="701">
      <c r="B701" s="46"/>
      <c r="C701" s="47"/>
      <c r="H701" s="29"/>
      <c r="I701" s="29"/>
      <c r="J701" s="29"/>
      <c r="M701" s="45"/>
      <c r="N701" s="45"/>
    </row>
    <row r="702">
      <c r="B702" s="46"/>
      <c r="C702" s="47"/>
      <c r="H702" s="29"/>
      <c r="I702" s="29"/>
      <c r="J702" s="29"/>
      <c r="M702" s="45"/>
      <c r="N702" s="45"/>
    </row>
    <row r="703">
      <c r="B703" s="46"/>
      <c r="C703" s="47"/>
      <c r="H703" s="29"/>
      <c r="I703" s="29"/>
      <c r="J703" s="29"/>
      <c r="M703" s="45"/>
      <c r="N703" s="45"/>
    </row>
    <row r="704">
      <c r="B704" s="46"/>
      <c r="C704" s="47"/>
      <c r="H704" s="29"/>
      <c r="I704" s="29"/>
      <c r="J704" s="29"/>
      <c r="M704" s="45"/>
      <c r="N704" s="45"/>
    </row>
    <row r="705">
      <c r="B705" s="46"/>
      <c r="C705" s="47"/>
      <c r="H705" s="29"/>
      <c r="I705" s="29"/>
      <c r="J705" s="29"/>
      <c r="M705" s="45"/>
      <c r="N705" s="45"/>
    </row>
    <row r="706">
      <c r="B706" s="46"/>
      <c r="C706" s="47"/>
      <c r="H706" s="29"/>
      <c r="I706" s="29"/>
      <c r="J706" s="29"/>
      <c r="M706" s="45"/>
      <c r="N706" s="45"/>
    </row>
    <row r="707">
      <c r="B707" s="46"/>
      <c r="C707" s="47"/>
      <c r="H707" s="29"/>
      <c r="I707" s="29"/>
      <c r="J707" s="29"/>
      <c r="M707" s="45"/>
      <c r="N707" s="45"/>
    </row>
    <row r="708">
      <c r="B708" s="46"/>
      <c r="C708" s="47"/>
      <c r="H708" s="29"/>
      <c r="I708" s="29"/>
      <c r="J708" s="29"/>
      <c r="M708" s="45"/>
      <c r="N708" s="45"/>
    </row>
    <row r="709">
      <c r="B709" s="46"/>
      <c r="C709" s="47"/>
      <c r="H709" s="29"/>
      <c r="I709" s="29"/>
      <c r="J709" s="29"/>
      <c r="M709" s="45"/>
      <c r="N709" s="45"/>
    </row>
    <row r="710">
      <c r="B710" s="46"/>
      <c r="C710" s="47"/>
      <c r="H710" s="29"/>
      <c r="I710" s="29"/>
      <c r="J710" s="29"/>
      <c r="M710" s="45"/>
      <c r="N710" s="45"/>
    </row>
    <row r="711">
      <c r="B711" s="46"/>
      <c r="C711" s="47"/>
      <c r="H711" s="29"/>
      <c r="I711" s="29"/>
      <c r="J711" s="29"/>
      <c r="M711" s="45"/>
      <c r="N711" s="45"/>
    </row>
    <row r="712">
      <c r="B712" s="46"/>
      <c r="C712" s="47"/>
      <c r="H712" s="29"/>
      <c r="I712" s="29"/>
      <c r="J712" s="29"/>
      <c r="M712" s="45"/>
      <c r="N712" s="45"/>
    </row>
    <row r="713">
      <c r="B713" s="46"/>
      <c r="C713" s="47"/>
      <c r="H713" s="29"/>
      <c r="I713" s="29"/>
      <c r="J713" s="29"/>
      <c r="M713" s="45"/>
      <c r="N713" s="45"/>
    </row>
    <row r="714">
      <c r="B714" s="46"/>
      <c r="C714" s="47"/>
      <c r="H714" s="29"/>
      <c r="I714" s="29"/>
      <c r="J714" s="29"/>
      <c r="M714" s="45"/>
      <c r="N714" s="45"/>
    </row>
    <row r="715">
      <c r="B715" s="46"/>
      <c r="C715" s="47"/>
      <c r="H715" s="29"/>
      <c r="I715" s="29"/>
      <c r="J715" s="29"/>
      <c r="M715" s="45"/>
      <c r="N715" s="45"/>
    </row>
    <row r="716">
      <c r="B716" s="46"/>
      <c r="C716" s="47"/>
      <c r="H716" s="29"/>
      <c r="I716" s="29"/>
      <c r="J716" s="29"/>
      <c r="M716" s="45"/>
      <c r="N716" s="45"/>
    </row>
    <row r="717">
      <c r="B717" s="46"/>
      <c r="C717" s="47"/>
      <c r="H717" s="29"/>
      <c r="I717" s="29"/>
      <c r="J717" s="29"/>
      <c r="M717" s="45"/>
      <c r="N717" s="45"/>
    </row>
    <row r="718">
      <c r="B718" s="46"/>
      <c r="C718" s="47"/>
      <c r="H718" s="29"/>
      <c r="I718" s="29"/>
      <c r="J718" s="29"/>
      <c r="M718" s="45"/>
      <c r="N718" s="45"/>
    </row>
    <row r="719">
      <c r="B719" s="46"/>
      <c r="C719" s="47"/>
      <c r="H719" s="29"/>
      <c r="I719" s="29"/>
      <c r="J719" s="29"/>
      <c r="M719" s="45"/>
      <c r="N719" s="45"/>
    </row>
    <row r="720">
      <c r="B720" s="46"/>
      <c r="C720" s="47"/>
      <c r="H720" s="29"/>
      <c r="I720" s="29"/>
      <c r="J720" s="29"/>
      <c r="M720" s="45"/>
      <c r="N720" s="45"/>
    </row>
    <row r="721">
      <c r="B721" s="46"/>
      <c r="C721" s="47"/>
      <c r="H721" s="29"/>
      <c r="I721" s="29"/>
      <c r="J721" s="29"/>
      <c r="M721" s="45"/>
      <c r="N721" s="45"/>
    </row>
    <row r="722">
      <c r="B722" s="46"/>
      <c r="C722" s="47"/>
      <c r="H722" s="29"/>
      <c r="I722" s="29"/>
      <c r="J722" s="29"/>
      <c r="M722" s="45"/>
      <c r="N722" s="45"/>
    </row>
    <row r="723">
      <c r="B723" s="46"/>
      <c r="C723" s="47"/>
      <c r="H723" s="29"/>
      <c r="I723" s="29"/>
      <c r="J723" s="29"/>
      <c r="M723" s="45"/>
      <c r="N723" s="45"/>
    </row>
    <row r="724">
      <c r="B724" s="46"/>
      <c r="C724" s="47"/>
      <c r="H724" s="29"/>
      <c r="I724" s="29"/>
      <c r="J724" s="29"/>
      <c r="M724" s="45"/>
      <c r="N724" s="45"/>
    </row>
    <row r="725">
      <c r="B725" s="46"/>
      <c r="C725" s="47"/>
      <c r="H725" s="29"/>
      <c r="I725" s="29"/>
      <c r="J725" s="29"/>
      <c r="M725" s="45"/>
      <c r="N725" s="45"/>
    </row>
    <row r="726">
      <c r="B726" s="46"/>
      <c r="C726" s="47"/>
      <c r="H726" s="29"/>
      <c r="I726" s="29"/>
      <c r="J726" s="29"/>
      <c r="M726" s="45"/>
      <c r="N726" s="45"/>
    </row>
    <row r="727">
      <c r="B727" s="46"/>
      <c r="C727" s="47"/>
      <c r="H727" s="29"/>
      <c r="I727" s="29"/>
      <c r="J727" s="29"/>
      <c r="M727" s="45"/>
      <c r="N727" s="45"/>
    </row>
    <row r="728">
      <c r="B728" s="46"/>
      <c r="C728" s="47"/>
      <c r="H728" s="29"/>
      <c r="I728" s="29"/>
      <c r="J728" s="29"/>
      <c r="M728" s="45"/>
      <c r="N728" s="45"/>
    </row>
    <row r="729">
      <c r="B729" s="46"/>
      <c r="C729" s="47"/>
      <c r="H729" s="29"/>
      <c r="I729" s="29"/>
      <c r="J729" s="29"/>
      <c r="M729" s="45"/>
      <c r="N729" s="45"/>
    </row>
    <row r="730">
      <c r="B730" s="46"/>
      <c r="C730" s="47"/>
      <c r="H730" s="29"/>
      <c r="I730" s="29"/>
      <c r="J730" s="29"/>
      <c r="M730" s="45"/>
      <c r="N730" s="45"/>
    </row>
    <row r="731">
      <c r="B731" s="46"/>
      <c r="C731" s="47"/>
      <c r="H731" s="29"/>
      <c r="I731" s="29"/>
      <c r="J731" s="29"/>
      <c r="M731" s="45"/>
      <c r="N731" s="45"/>
    </row>
    <row r="732">
      <c r="B732" s="46"/>
      <c r="C732" s="47"/>
      <c r="H732" s="29"/>
      <c r="I732" s="29"/>
      <c r="J732" s="29"/>
      <c r="M732" s="45"/>
      <c r="N732" s="45"/>
    </row>
    <row r="733">
      <c r="B733" s="46"/>
      <c r="C733" s="47"/>
      <c r="H733" s="29"/>
      <c r="I733" s="29"/>
      <c r="J733" s="29"/>
      <c r="M733" s="45"/>
      <c r="N733" s="45"/>
    </row>
    <row r="734">
      <c r="B734" s="46"/>
      <c r="C734" s="47"/>
      <c r="H734" s="29"/>
      <c r="I734" s="29"/>
      <c r="J734" s="29"/>
      <c r="M734" s="45"/>
      <c r="N734" s="45"/>
    </row>
    <row r="735">
      <c r="B735" s="46"/>
      <c r="C735" s="47"/>
      <c r="H735" s="29"/>
      <c r="I735" s="29"/>
      <c r="J735" s="29"/>
      <c r="M735" s="45"/>
      <c r="N735" s="45"/>
    </row>
    <row r="736">
      <c r="B736" s="46"/>
      <c r="C736" s="47"/>
      <c r="H736" s="29"/>
      <c r="I736" s="29"/>
      <c r="J736" s="29"/>
      <c r="M736" s="45"/>
      <c r="N736" s="45"/>
    </row>
    <row r="737">
      <c r="B737" s="46"/>
      <c r="C737" s="47"/>
      <c r="H737" s="29"/>
      <c r="I737" s="29"/>
      <c r="J737" s="29"/>
      <c r="M737" s="45"/>
      <c r="N737" s="45"/>
    </row>
    <row r="738">
      <c r="B738" s="46"/>
      <c r="C738" s="47"/>
      <c r="H738" s="29"/>
      <c r="I738" s="29"/>
      <c r="J738" s="29"/>
      <c r="M738" s="45"/>
      <c r="N738" s="45"/>
    </row>
    <row r="739">
      <c r="B739" s="46"/>
      <c r="C739" s="47"/>
      <c r="H739" s="29"/>
      <c r="I739" s="29"/>
      <c r="J739" s="29"/>
      <c r="M739" s="45"/>
      <c r="N739" s="45"/>
    </row>
    <row r="740">
      <c r="B740" s="46"/>
      <c r="C740" s="47"/>
      <c r="H740" s="29"/>
      <c r="I740" s="29"/>
      <c r="J740" s="29"/>
      <c r="M740" s="45"/>
      <c r="N740" s="45"/>
    </row>
    <row r="741">
      <c r="B741" s="46"/>
      <c r="C741" s="47"/>
      <c r="H741" s="29"/>
      <c r="I741" s="29"/>
      <c r="J741" s="29"/>
      <c r="M741" s="45"/>
      <c r="N741" s="45"/>
    </row>
    <row r="742">
      <c r="B742" s="46"/>
      <c r="C742" s="47"/>
      <c r="H742" s="29"/>
      <c r="I742" s="29"/>
      <c r="J742" s="29"/>
      <c r="M742" s="45"/>
      <c r="N742" s="45"/>
    </row>
    <row r="743">
      <c r="B743" s="46"/>
      <c r="C743" s="47"/>
      <c r="H743" s="29"/>
      <c r="I743" s="29"/>
      <c r="J743" s="29"/>
      <c r="M743" s="45"/>
      <c r="N743" s="45"/>
    </row>
    <row r="744">
      <c r="B744" s="46"/>
      <c r="C744" s="47"/>
      <c r="H744" s="29"/>
      <c r="I744" s="29"/>
      <c r="J744" s="29"/>
      <c r="M744" s="45"/>
      <c r="N744" s="45"/>
    </row>
    <row r="745">
      <c r="B745" s="46"/>
      <c r="C745" s="47"/>
      <c r="H745" s="29"/>
      <c r="I745" s="29"/>
      <c r="J745" s="29"/>
      <c r="M745" s="45"/>
      <c r="N745" s="45"/>
    </row>
    <row r="746">
      <c r="B746" s="46"/>
      <c r="C746" s="47"/>
      <c r="H746" s="29"/>
      <c r="I746" s="29"/>
      <c r="J746" s="29"/>
      <c r="M746" s="45"/>
      <c r="N746" s="45"/>
    </row>
    <row r="747">
      <c r="B747" s="46"/>
      <c r="C747" s="47"/>
      <c r="H747" s="29"/>
      <c r="I747" s="29"/>
      <c r="J747" s="29"/>
      <c r="M747" s="45"/>
      <c r="N747" s="45"/>
    </row>
    <row r="748">
      <c r="B748" s="46"/>
      <c r="C748" s="47"/>
      <c r="H748" s="29"/>
      <c r="I748" s="29"/>
      <c r="J748" s="29"/>
      <c r="M748" s="45"/>
      <c r="N748" s="45"/>
    </row>
    <row r="749">
      <c r="B749" s="46"/>
      <c r="C749" s="47"/>
      <c r="H749" s="29"/>
      <c r="I749" s="29"/>
      <c r="J749" s="29"/>
      <c r="M749" s="45"/>
      <c r="N749" s="45"/>
    </row>
    <row r="750">
      <c r="B750" s="46"/>
      <c r="C750" s="47"/>
      <c r="H750" s="29"/>
      <c r="I750" s="29"/>
      <c r="J750" s="29"/>
      <c r="M750" s="45"/>
      <c r="N750" s="45"/>
    </row>
    <row r="751">
      <c r="B751" s="46"/>
      <c r="C751" s="47"/>
      <c r="H751" s="29"/>
      <c r="I751" s="29"/>
      <c r="J751" s="29"/>
      <c r="M751" s="45"/>
      <c r="N751" s="45"/>
    </row>
    <row r="752">
      <c r="B752" s="46"/>
      <c r="C752" s="47"/>
      <c r="H752" s="29"/>
      <c r="I752" s="29"/>
      <c r="J752" s="29"/>
      <c r="M752" s="45"/>
      <c r="N752" s="45"/>
    </row>
    <row r="753">
      <c r="B753" s="46"/>
      <c r="C753" s="47"/>
      <c r="H753" s="29"/>
      <c r="I753" s="29"/>
      <c r="J753" s="29"/>
      <c r="M753" s="45"/>
      <c r="N753" s="45"/>
    </row>
    <row r="754">
      <c r="B754" s="46"/>
      <c r="C754" s="47"/>
      <c r="H754" s="29"/>
      <c r="I754" s="29"/>
      <c r="J754" s="29"/>
      <c r="M754" s="45"/>
      <c r="N754" s="45"/>
    </row>
    <row r="755">
      <c r="B755" s="46"/>
      <c r="C755" s="47"/>
      <c r="H755" s="29"/>
      <c r="I755" s="29"/>
      <c r="J755" s="29"/>
      <c r="M755" s="45"/>
      <c r="N755" s="45"/>
    </row>
    <row r="756">
      <c r="B756" s="46"/>
      <c r="C756" s="47"/>
      <c r="H756" s="29"/>
      <c r="I756" s="29"/>
      <c r="J756" s="29"/>
      <c r="M756" s="45"/>
      <c r="N756" s="45"/>
    </row>
    <row r="757">
      <c r="B757" s="46"/>
      <c r="C757" s="47"/>
      <c r="H757" s="29"/>
      <c r="I757" s="29"/>
      <c r="J757" s="29"/>
      <c r="M757" s="45"/>
      <c r="N757" s="45"/>
    </row>
    <row r="758">
      <c r="B758" s="46"/>
      <c r="C758" s="47"/>
      <c r="H758" s="29"/>
      <c r="I758" s="29"/>
      <c r="J758" s="29"/>
      <c r="M758" s="45"/>
      <c r="N758" s="45"/>
    </row>
    <row r="759">
      <c r="B759" s="46"/>
      <c r="C759" s="47"/>
      <c r="H759" s="29"/>
      <c r="I759" s="29"/>
      <c r="J759" s="29"/>
      <c r="M759" s="45"/>
      <c r="N759" s="45"/>
    </row>
    <row r="760">
      <c r="B760" s="46"/>
      <c r="C760" s="47"/>
      <c r="H760" s="29"/>
      <c r="I760" s="29"/>
      <c r="J760" s="29"/>
      <c r="M760" s="45"/>
      <c r="N760" s="45"/>
    </row>
    <row r="761">
      <c r="B761" s="46"/>
      <c r="C761" s="47"/>
      <c r="H761" s="29"/>
      <c r="I761" s="29"/>
      <c r="J761" s="29"/>
      <c r="M761" s="45"/>
      <c r="N761" s="45"/>
    </row>
    <row r="762">
      <c r="B762" s="46"/>
      <c r="C762" s="47"/>
      <c r="H762" s="29"/>
      <c r="I762" s="29"/>
      <c r="J762" s="29"/>
      <c r="M762" s="45"/>
      <c r="N762" s="45"/>
    </row>
    <row r="763">
      <c r="B763" s="46"/>
      <c r="C763" s="47"/>
      <c r="H763" s="29"/>
      <c r="I763" s="29"/>
      <c r="J763" s="29"/>
      <c r="M763" s="45"/>
      <c r="N763" s="45"/>
    </row>
    <row r="764">
      <c r="B764" s="46"/>
      <c r="C764" s="47"/>
      <c r="H764" s="29"/>
      <c r="I764" s="29"/>
      <c r="J764" s="29"/>
      <c r="M764" s="45"/>
      <c r="N764" s="45"/>
    </row>
    <row r="765">
      <c r="B765" s="46"/>
      <c r="C765" s="47"/>
      <c r="H765" s="29"/>
      <c r="I765" s="29"/>
      <c r="J765" s="29"/>
      <c r="M765" s="45"/>
      <c r="N765" s="45"/>
    </row>
    <row r="766">
      <c r="B766" s="46"/>
      <c r="C766" s="47"/>
      <c r="H766" s="29"/>
      <c r="I766" s="29"/>
      <c r="J766" s="29"/>
      <c r="M766" s="45"/>
      <c r="N766" s="45"/>
    </row>
    <row r="767">
      <c r="B767" s="46"/>
      <c r="C767" s="47"/>
      <c r="H767" s="29"/>
      <c r="I767" s="29"/>
      <c r="J767" s="29"/>
      <c r="M767" s="45"/>
      <c r="N767" s="45"/>
    </row>
    <row r="768">
      <c r="B768" s="46"/>
      <c r="C768" s="47"/>
      <c r="H768" s="29"/>
      <c r="I768" s="29"/>
      <c r="J768" s="29"/>
      <c r="M768" s="45"/>
      <c r="N768" s="45"/>
    </row>
    <row r="769">
      <c r="B769" s="46"/>
      <c r="C769" s="47"/>
      <c r="H769" s="29"/>
      <c r="I769" s="29"/>
      <c r="J769" s="29"/>
      <c r="M769" s="45"/>
      <c r="N769" s="45"/>
    </row>
    <row r="770">
      <c r="B770" s="46"/>
      <c r="C770" s="47"/>
      <c r="H770" s="29"/>
      <c r="I770" s="29"/>
      <c r="J770" s="29"/>
      <c r="M770" s="45"/>
      <c r="N770" s="45"/>
    </row>
    <row r="771">
      <c r="B771" s="46"/>
      <c r="C771" s="47"/>
      <c r="H771" s="29"/>
      <c r="I771" s="29"/>
      <c r="J771" s="29"/>
      <c r="M771" s="45"/>
      <c r="N771" s="45"/>
    </row>
    <row r="772">
      <c r="B772" s="46"/>
      <c r="C772" s="47"/>
      <c r="H772" s="29"/>
      <c r="I772" s="29"/>
      <c r="J772" s="29"/>
      <c r="M772" s="45"/>
      <c r="N772" s="45"/>
    </row>
    <row r="773">
      <c r="B773" s="46"/>
      <c r="C773" s="47"/>
      <c r="H773" s="29"/>
      <c r="I773" s="29"/>
      <c r="J773" s="29"/>
      <c r="M773" s="45"/>
      <c r="N773" s="45"/>
    </row>
    <row r="774">
      <c r="B774" s="46"/>
      <c r="C774" s="47"/>
      <c r="H774" s="29"/>
      <c r="I774" s="29"/>
      <c r="J774" s="29"/>
      <c r="M774" s="45"/>
      <c r="N774" s="45"/>
    </row>
    <row r="775">
      <c r="B775" s="46"/>
      <c r="C775" s="47"/>
      <c r="H775" s="29"/>
      <c r="I775" s="29"/>
      <c r="J775" s="29"/>
      <c r="M775" s="45"/>
      <c r="N775" s="45"/>
    </row>
    <row r="776">
      <c r="B776" s="46"/>
      <c r="C776" s="47"/>
      <c r="H776" s="29"/>
      <c r="I776" s="29"/>
      <c r="J776" s="29"/>
      <c r="M776" s="45"/>
      <c r="N776" s="45"/>
    </row>
    <row r="777">
      <c r="B777" s="46"/>
      <c r="C777" s="47"/>
      <c r="H777" s="29"/>
      <c r="I777" s="29"/>
      <c r="J777" s="29"/>
      <c r="M777" s="45"/>
      <c r="N777" s="45"/>
    </row>
    <row r="778">
      <c r="B778" s="46"/>
      <c r="C778" s="47"/>
      <c r="H778" s="29"/>
      <c r="I778" s="29"/>
      <c r="J778" s="29"/>
      <c r="M778" s="45"/>
      <c r="N778" s="45"/>
    </row>
    <row r="779">
      <c r="B779" s="46"/>
      <c r="C779" s="47"/>
      <c r="H779" s="29"/>
      <c r="I779" s="29"/>
      <c r="J779" s="29"/>
      <c r="M779" s="45"/>
      <c r="N779" s="45"/>
    </row>
    <row r="780">
      <c r="B780" s="46"/>
      <c r="C780" s="47"/>
      <c r="H780" s="29"/>
      <c r="I780" s="29"/>
      <c r="J780" s="29"/>
      <c r="M780" s="45"/>
      <c r="N780" s="45"/>
    </row>
    <row r="781">
      <c r="B781" s="46"/>
      <c r="C781" s="47"/>
      <c r="H781" s="29"/>
      <c r="I781" s="29"/>
      <c r="J781" s="29"/>
      <c r="M781" s="45"/>
      <c r="N781" s="45"/>
    </row>
    <row r="782">
      <c r="B782" s="46"/>
      <c r="C782" s="47"/>
      <c r="H782" s="29"/>
      <c r="I782" s="29"/>
      <c r="J782" s="29"/>
      <c r="M782" s="45"/>
      <c r="N782" s="45"/>
    </row>
    <row r="783">
      <c r="B783" s="46"/>
      <c r="C783" s="47"/>
      <c r="H783" s="29"/>
      <c r="I783" s="29"/>
      <c r="J783" s="29"/>
      <c r="M783" s="45"/>
      <c r="N783" s="45"/>
    </row>
    <row r="784">
      <c r="B784" s="46"/>
      <c r="C784" s="47"/>
      <c r="H784" s="29"/>
      <c r="I784" s="29"/>
      <c r="J784" s="29"/>
      <c r="M784" s="45"/>
      <c r="N784" s="45"/>
    </row>
    <row r="785">
      <c r="B785" s="46"/>
      <c r="C785" s="47"/>
      <c r="H785" s="29"/>
      <c r="I785" s="29"/>
      <c r="J785" s="29"/>
      <c r="M785" s="45"/>
      <c r="N785" s="45"/>
    </row>
    <row r="786">
      <c r="B786" s="46"/>
      <c r="C786" s="47"/>
      <c r="H786" s="29"/>
      <c r="I786" s="29"/>
      <c r="J786" s="29"/>
      <c r="M786" s="45"/>
      <c r="N786" s="45"/>
    </row>
    <row r="787">
      <c r="B787" s="46"/>
      <c r="C787" s="47"/>
      <c r="H787" s="29"/>
      <c r="I787" s="29"/>
      <c r="J787" s="29"/>
      <c r="M787" s="45"/>
      <c r="N787" s="45"/>
    </row>
    <row r="788">
      <c r="B788" s="46"/>
      <c r="C788" s="47"/>
      <c r="H788" s="29"/>
      <c r="I788" s="29"/>
      <c r="J788" s="29"/>
      <c r="M788" s="45"/>
      <c r="N788" s="45"/>
    </row>
    <row r="789">
      <c r="B789" s="46"/>
      <c r="C789" s="47"/>
      <c r="H789" s="29"/>
      <c r="I789" s="29"/>
      <c r="J789" s="29"/>
      <c r="M789" s="45"/>
      <c r="N789" s="45"/>
    </row>
    <row r="790">
      <c r="B790" s="46"/>
      <c r="C790" s="47"/>
      <c r="H790" s="29"/>
      <c r="I790" s="29"/>
      <c r="J790" s="29"/>
      <c r="M790" s="45"/>
      <c r="N790" s="45"/>
    </row>
    <row r="791">
      <c r="B791" s="46"/>
      <c r="C791" s="47"/>
      <c r="H791" s="29"/>
      <c r="I791" s="29"/>
      <c r="J791" s="29"/>
      <c r="M791" s="45"/>
      <c r="N791" s="45"/>
    </row>
    <row r="792">
      <c r="B792" s="46"/>
      <c r="C792" s="47"/>
      <c r="H792" s="29"/>
      <c r="I792" s="29"/>
      <c r="J792" s="29"/>
      <c r="M792" s="45"/>
      <c r="N792" s="45"/>
    </row>
    <row r="793">
      <c r="B793" s="46"/>
      <c r="C793" s="47"/>
      <c r="H793" s="29"/>
      <c r="I793" s="29"/>
      <c r="J793" s="29"/>
      <c r="M793" s="45"/>
      <c r="N793" s="45"/>
    </row>
    <row r="794">
      <c r="B794" s="46"/>
      <c r="C794" s="47"/>
      <c r="H794" s="29"/>
      <c r="I794" s="29"/>
      <c r="J794" s="29"/>
      <c r="M794" s="45"/>
      <c r="N794" s="45"/>
    </row>
    <row r="795">
      <c r="B795" s="46"/>
      <c r="C795" s="47"/>
      <c r="H795" s="29"/>
      <c r="I795" s="29"/>
      <c r="J795" s="29"/>
      <c r="M795" s="45"/>
      <c r="N795" s="45"/>
    </row>
    <row r="796">
      <c r="B796" s="46"/>
      <c r="C796" s="47"/>
      <c r="H796" s="29"/>
      <c r="I796" s="29"/>
      <c r="J796" s="29"/>
      <c r="M796" s="45"/>
      <c r="N796" s="45"/>
    </row>
    <row r="797">
      <c r="B797" s="46"/>
      <c r="C797" s="47"/>
      <c r="H797" s="29"/>
      <c r="I797" s="29"/>
      <c r="J797" s="29"/>
      <c r="M797" s="45"/>
      <c r="N797" s="45"/>
    </row>
    <row r="798">
      <c r="B798" s="46"/>
      <c r="C798" s="47"/>
      <c r="H798" s="29"/>
      <c r="I798" s="29"/>
      <c r="J798" s="29"/>
      <c r="M798" s="45"/>
      <c r="N798" s="45"/>
    </row>
    <row r="799">
      <c r="B799" s="46"/>
      <c r="C799" s="47"/>
      <c r="H799" s="29"/>
      <c r="I799" s="29"/>
      <c r="J799" s="29"/>
      <c r="M799" s="45"/>
      <c r="N799" s="45"/>
    </row>
    <row r="800">
      <c r="B800" s="46"/>
      <c r="C800" s="47"/>
      <c r="H800" s="29"/>
      <c r="I800" s="29"/>
      <c r="J800" s="29"/>
      <c r="M800" s="45"/>
      <c r="N800" s="45"/>
    </row>
    <row r="801">
      <c r="B801" s="46"/>
      <c r="C801" s="47"/>
      <c r="H801" s="29"/>
      <c r="I801" s="29"/>
      <c r="J801" s="29"/>
      <c r="M801" s="45"/>
      <c r="N801" s="45"/>
    </row>
    <row r="802">
      <c r="B802" s="46"/>
      <c r="C802" s="47"/>
      <c r="H802" s="29"/>
      <c r="I802" s="29"/>
      <c r="J802" s="29"/>
      <c r="M802" s="45"/>
      <c r="N802" s="45"/>
    </row>
    <row r="803">
      <c r="B803" s="46"/>
      <c r="C803" s="47"/>
      <c r="H803" s="29"/>
      <c r="I803" s="29"/>
      <c r="J803" s="29"/>
      <c r="M803" s="45"/>
      <c r="N803" s="45"/>
    </row>
    <row r="804">
      <c r="B804" s="46"/>
      <c r="C804" s="47"/>
      <c r="H804" s="29"/>
      <c r="I804" s="29"/>
      <c r="J804" s="29"/>
      <c r="M804" s="45"/>
      <c r="N804" s="45"/>
    </row>
    <row r="805">
      <c r="B805" s="46"/>
      <c r="C805" s="47"/>
      <c r="H805" s="29"/>
      <c r="I805" s="29"/>
      <c r="J805" s="29"/>
      <c r="M805" s="45"/>
      <c r="N805" s="45"/>
    </row>
    <row r="806">
      <c r="B806" s="46"/>
      <c r="C806" s="47"/>
      <c r="H806" s="29"/>
      <c r="I806" s="29"/>
      <c r="J806" s="29"/>
      <c r="M806" s="45"/>
      <c r="N806" s="45"/>
    </row>
    <row r="807">
      <c r="B807" s="46"/>
      <c r="C807" s="47"/>
      <c r="H807" s="29"/>
      <c r="I807" s="29"/>
      <c r="J807" s="29"/>
      <c r="M807" s="45"/>
      <c r="N807" s="45"/>
    </row>
    <row r="808">
      <c r="B808" s="46"/>
      <c r="C808" s="47"/>
      <c r="H808" s="29"/>
      <c r="I808" s="29"/>
      <c r="J808" s="29"/>
      <c r="M808" s="45"/>
      <c r="N808" s="45"/>
    </row>
    <row r="809">
      <c r="B809" s="46"/>
      <c r="C809" s="47"/>
      <c r="H809" s="29"/>
      <c r="I809" s="29"/>
      <c r="J809" s="29"/>
      <c r="M809" s="45"/>
      <c r="N809" s="45"/>
    </row>
    <row r="810">
      <c r="B810" s="46"/>
      <c r="C810" s="47"/>
      <c r="H810" s="29"/>
      <c r="I810" s="29"/>
      <c r="J810" s="29"/>
      <c r="M810" s="45"/>
      <c r="N810" s="45"/>
    </row>
    <row r="811">
      <c r="B811" s="46"/>
      <c r="C811" s="47"/>
      <c r="H811" s="29"/>
      <c r="I811" s="29"/>
      <c r="J811" s="29"/>
      <c r="M811" s="45"/>
      <c r="N811" s="45"/>
    </row>
    <row r="812">
      <c r="B812" s="46"/>
      <c r="C812" s="47"/>
      <c r="H812" s="29"/>
      <c r="I812" s="29"/>
      <c r="J812" s="29"/>
      <c r="M812" s="45"/>
      <c r="N812" s="45"/>
    </row>
    <row r="813">
      <c r="B813" s="46"/>
      <c r="C813" s="47"/>
      <c r="H813" s="29"/>
      <c r="I813" s="29"/>
      <c r="J813" s="29"/>
      <c r="M813" s="45"/>
      <c r="N813" s="45"/>
    </row>
    <row r="814">
      <c r="B814" s="46"/>
      <c r="C814" s="47"/>
      <c r="H814" s="29"/>
      <c r="I814" s="29"/>
      <c r="J814" s="29"/>
      <c r="M814" s="45"/>
      <c r="N814" s="45"/>
    </row>
    <row r="815">
      <c r="B815" s="46"/>
      <c r="C815" s="47"/>
      <c r="H815" s="29"/>
      <c r="I815" s="29"/>
      <c r="J815" s="29"/>
      <c r="M815" s="45"/>
      <c r="N815" s="45"/>
    </row>
    <row r="816">
      <c r="B816" s="46"/>
      <c r="C816" s="47"/>
      <c r="H816" s="29"/>
      <c r="I816" s="29"/>
      <c r="J816" s="29"/>
      <c r="M816" s="45"/>
      <c r="N816" s="45"/>
    </row>
    <row r="817">
      <c r="B817" s="46"/>
      <c r="C817" s="47"/>
      <c r="H817" s="29"/>
      <c r="I817" s="29"/>
      <c r="J817" s="29"/>
      <c r="M817" s="45"/>
      <c r="N817" s="45"/>
    </row>
    <row r="818">
      <c r="B818" s="46"/>
      <c r="C818" s="47"/>
      <c r="H818" s="29"/>
      <c r="I818" s="29"/>
      <c r="J818" s="29"/>
      <c r="M818" s="45"/>
      <c r="N818" s="45"/>
    </row>
    <row r="819">
      <c r="B819" s="46"/>
      <c r="C819" s="47"/>
      <c r="H819" s="29"/>
      <c r="I819" s="29"/>
      <c r="J819" s="29"/>
      <c r="M819" s="45"/>
      <c r="N819" s="45"/>
    </row>
    <row r="820">
      <c r="B820" s="46"/>
      <c r="C820" s="47"/>
      <c r="H820" s="29"/>
      <c r="I820" s="29"/>
      <c r="J820" s="29"/>
      <c r="M820" s="45"/>
      <c r="N820" s="45"/>
    </row>
    <row r="821">
      <c r="B821" s="46"/>
      <c r="C821" s="47"/>
      <c r="H821" s="29"/>
      <c r="I821" s="29"/>
      <c r="J821" s="29"/>
      <c r="M821" s="45"/>
      <c r="N821" s="45"/>
    </row>
    <row r="822">
      <c r="B822" s="46"/>
      <c r="C822" s="47"/>
      <c r="H822" s="29"/>
      <c r="I822" s="29"/>
      <c r="J822" s="29"/>
      <c r="M822" s="45"/>
      <c r="N822" s="45"/>
    </row>
    <row r="823">
      <c r="B823" s="46"/>
      <c r="C823" s="47"/>
      <c r="H823" s="29"/>
      <c r="I823" s="29"/>
      <c r="J823" s="29"/>
      <c r="M823" s="45"/>
      <c r="N823" s="45"/>
    </row>
    <row r="824">
      <c r="B824" s="46"/>
      <c r="C824" s="47"/>
      <c r="H824" s="29"/>
      <c r="I824" s="29"/>
      <c r="J824" s="29"/>
      <c r="M824" s="45"/>
      <c r="N824" s="45"/>
    </row>
    <row r="825">
      <c r="B825" s="46"/>
      <c r="C825" s="47"/>
      <c r="H825" s="29"/>
      <c r="I825" s="29"/>
      <c r="J825" s="29"/>
      <c r="M825" s="45"/>
      <c r="N825" s="45"/>
    </row>
    <row r="826">
      <c r="B826" s="46"/>
      <c r="C826" s="47"/>
      <c r="H826" s="29"/>
      <c r="I826" s="29"/>
      <c r="J826" s="29"/>
      <c r="M826" s="45"/>
      <c r="N826" s="45"/>
    </row>
    <row r="827">
      <c r="B827" s="46"/>
      <c r="C827" s="47"/>
      <c r="H827" s="29"/>
      <c r="I827" s="29"/>
      <c r="J827" s="29"/>
      <c r="M827" s="45"/>
      <c r="N827" s="45"/>
    </row>
    <row r="828">
      <c r="B828" s="46"/>
      <c r="C828" s="47"/>
      <c r="H828" s="29"/>
      <c r="I828" s="29"/>
      <c r="J828" s="29"/>
      <c r="M828" s="45"/>
      <c r="N828" s="45"/>
    </row>
    <row r="829">
      <c r="B829" s="46"/>
      <c r="C829" s="47"/>
      <c r="H829" s="29"/>
      <c r="I829" s="29"/>
      <c r="J829" s="29"/>
      <c r="M829" s="45"/>
      <c r="N829" s="45"/>
    </row>
    <row r="830">
      <c r="B830" s="46"/>
      <c r="C830" s="47"/>
      <c r="H830" s="29"/>
      <c r="I830" s="29"/>
      <c r="J830" s="29"/>
      <c r="M830" s="45"/>
      <c r="N830" s="45"/>
    </row>
    <row r="831">
      <c r="B831" s="46"/>
      <c r="C831" s="47"/>
      <c r="H831" s="29"/>
      <c r="I831" s="29"/>
      <c r="J831" s="29"/>
      <c r="M831" s="45"/>
      <c r="N831" s="45"/>
    </row>
    <row r="832">
      <c r="B832" s="46"/>
      <c r="C832" s="47"/>
      <c r="H832" s="29"/>
      <c r="I832" s="29"/>
      <c r="J832" s="29"/>
      <c r="M832" s="45"/>
      <c r="N832" s="45"/>
    </row>
    <row r="833">
      <c r="B833" s="46"/>
      <c r="C833" s="47"/>
      <c r="H833" s="29"/>
      <c r="I833" s="29"/>
      <c r="J833" s="29"/>
      <c r="M833" s="45"/>
      <c r="N833" s="45"/>
    </row>
    <row r="834">
      <c r="B834" s="46"/>
      <c r="C834" s="47"/>
      <c r="H834" s="29"/>
      <c r="I834" s="29"/>
      <c r="J834" s="29"/>
      <c r="M834" s="45"/>
      <c r="N834" s="45"/>
    </row>
    <row r="835">
      <c r="B835" s="46"/>
      <c r="C835" s="47"/>
      <c r="H835" s="29"/>
      <c r="I835" s="29"/>
      <c r="J835" s="29"/>
      <c r="M835" s="45"/>
      <c r="N835" s="45"/>
    </row>
    <row r="836">
      <c r="B836" s="46"/>
      <c r="C836" s="47"/>
      <c r="H836" s="29"/>
      <c r="I836" s="29"/>
      <c r="J836" s="29"/>
      <c r="M836" s="45"/>
      <c r="N836" s="45"/>
    </row>
    <row r="837">
      <c r="B837" s="46"/>
      <c r="C837" s="47"/>
      <c r="H837" s="29"/>
      <c r="I837" s="29"/>
      <c r="J837" s="29"/>
      <c r="M837" s="45"/>
      <c r="N837" s="45"/>
    </row>
    <row r="838">
      <c r="B838" s="46"/>
      <c r="C838" s="47"/>
      <c r="H838" s="29"/>
      <c r="I838" s="29"/>
      <c r="J838" s="29"/>
      <c r="M838" s="45"/>
      <c r="N838" s="45"/>
    </row>
    <row r="839">
      <c r="B839" s="46"/>
      <c r="C839" s="47"/>
      <c r="H839" s="29"/>
      <c r="I839" s="29"/>
      <c r="J839" s="29"/>
      <c r="M839" s="45"/>
      <c r="N839" s="45"/>
    </row>
    <row r="840">
      <c r="B840" s="46"/>
      <c r="C840" s="47"/>
      <c r="H840" s="29"/>
      <c r="I840" s="29"/>
      <c r="J840" s="29"/>
      <c r="M840" s="45"/>
      <c r="N840" s="45"/>
    </row>
    <row r="841">
      <c r="B841" s="46"/>
      <c r="C841" s="47"/>
      <c r="H841" s="29"/>
      <c r="I841" s="29"/>
      <c r="J841" s="29"/>
      <c r="M841" s="45"/>
      <c r="N841" s="45"/>
    </row>
    <row r="842">
      <c r="B842" s="46"/>
      <c r="C842" s="47"/>
      <c r="H842" s="29"/>
      <c r="I842" s="29"/>
      <c r="J842" s="29"/>
      <c r="M842" s="45"/>
      <c r="N842" s="45"/>
    </row>
    <row r="843">
      <c r="B843" s="46"/>
      <c r="C843" s="47"/>
      <c r="H843" s="29"/>
      <c r="I843" s="29"/>
      <c r="J843" s="29"/>
      <c r="M843" s="45"/>
      <c r="N843" s="45"/>
    </row>
    <row r="844">
      <c r="B844" s="46"/>
      <c r="C844" s="47"/>
      <c r="H844" s="29"/>
      <c r="I844" s="29"/>
      <c r="J844" s="29"/>
      <c r="M844" s="45"/>
      <c r="N844" s="45"/>
    </row>
    <row r="845">
      <c r="B845" s="46"/>
      <c r="C845" s="47"/>
      <c r="H845" s="29"/>
      <c r="I845" s="29"/>
      <c r="J845" s="29"/>
      <c r="M845" s="45"/>
      <c r="N845" s="45"/>
    </row>
    <row r="846">
      <c r="B846" s="46"/>
      <c r="C846" s="47"/>
      <c r="H846" s="29"/>
      <c r="I846" s="29"/>
      <c r="J846" s="29"/>
      <c r="M846" s="45"/>
      <c r="N846" s="45"/>
    </row>
    <row r="847">
      <c r="B847" s="46"/>
      <c r="C847" s="47"/>
      <c r="H847" s="29"/>
      <c r="I847" s="29"/>
      <c r="J847" s="29"/>
      <c r="M847" s="45"/>
      <c r="N847" s="45"/>
    </row>
    <row r="848">
      <c r="B848" s="46"/>
      <c r="C848" s="47"/>
      <c r="H848" s="29"/>
      <c r="I848" s="29"/>
      <c r="J848" s="29"/>
      <c r="M848" s="45"/>
      <c r="N848" s="45"/>
    </row>
    <row r="849">
      <c r="B849" s="46"/>
      <c r="C849" s="47"/>
      <c r="H849" s="29"/>
      <c r="I849" s="29"/>
      <c r="J849" s="29"/>
      <c r="M849" s="45"/>
      <c r="N849" s="45"/>
    </row>
    <row r="850">
      <c r="B850" s="46"/>
      <c r="C850" s="47"/>
      <c r="H850" s="29"/>
      <c r="I850" s="29"/>
      <c r="J850" s="29"/>
      <c r="M850" s="45"/>
      <c r="N850" s="45"/>
    </row>
    <row r="851">
      <c r="B851" s="46"/>
      <c r="C851" s="47"/>
      <c r="H851" s="29"/>
      <c r="I851" s="29"/>
      <c r="J851" s="29"/>
      <c r="M851" s="45"/>
      <c r="N851" s="45"/>
    </row>
    <row r="852">
      <c r="B852" s="46"/>
      <c r="C852" s="47"/>
      <c r="H852" s="29"/>
      <c r="I852" s="29"/>
      <c r="J852" s="29"/>
      <c r="M852" s="45"/>
      <c r="N852" s="45"/>
    </row>
    <row r="853">
      <c r="B853" s="46"/>
      <c r="C853" s="47"/>
      <c r="H853" s="29"/>
      <c r="I853" s="29"/>
      <c r="J853" s="29"/>
      <c r="M853" s="45"/>
      <c r="N853" s="45"/>
    </row>
    <row r="854">
      <c r="B854" s="46"/>
      <c r="C854" s="47"/>
      <c r="H854" s="29"/>
      <c r="I854" s="29"/>
      <c r="J854" s="29"/>
      <c r="M854" s="45"/>
      <c r="N854" s="45"/>
    </row>
    <row r="855">
      <c r="B855" s="46"/>
      <c r="C855" s="47"/>
      <c r="H855" s="29"/>
      <c r="I855" s="29"/>
      <c r="J855" s="29"/>
      <c r="M855" s="45"/>
      <c r="N855" s="45"/>
    </row>
    <row r="856">
      <c r="B856" s="46"/>
      <c r="C856" s="47"/>
      <c r="H856" s="29"/>
      <c r="I856" s="29"/>
      <c r="J856" s="29"/>
      <c r="M856" s="45"/>
      <c r="N856" s="45"/>
    </row>
    <row r="857">
      <c r="B857" s="46"/>
      <c r="C857" s="47"/>
      <c r="H857" s="29"/>
      <c r="I857" s="29"/>
      <c r="J857" s="29"/>
      <c r="M857" s="45"/>
      <c r="N857" s="45"/>
    </row>
    <row r="858">
      <c r="B858" s="46"/>
      <c r="C858" s="47"/>
      <c r="H858" s="29"/>
      <c r="I858" s="29"/>
      <c r="J858" s="29"/>
      <c r="M858" s="45"/>
      <c r="N858" s="45"/>
    </row>
    <row r="859">
      <c r="B859" s="46"/>
      <c r="C859" s="47"/>
      <c r="H859" s="29"/>
      <c r="I859" s="29"/>
      <c r="J859" s="29"/>
      <c r="M859" s="45"/>
      <c r="N859" s="45"/>
    </row>
    <row r="860">
      <c r="B860" s="46"/>
      <c r="C860" s="47"/>
      <c r="H860" s="29"/>
      <c r="I860" s="29"/>
      <c r="J860" s="29"/>
      <c r="M860" s="45"/>
      <c r="N860" s="45"/>
    </row>
    <row r="861">
      <c r="B861" s="46"/>
      <c r="C861" s="47"/>
      <c r="H861" s="29"/>
      <c r="I861" s="29"/>
      <c r="J861" s="29"/>
      <c r="M861" s="45"/>
      <c r="N861" s="45"/>
    </row>
    <row r="862">
      <c r="B862" s="46"/>
      <c r="C862" s="47"/>
      <c r="H862" s="29"/>
      <c r="I862" s="29"/>
      <c r="J862" s="29"/>
      <c r="M862" s="45"/>
      <c r="N862" s="45"/>
    </row>
    <row r="863">
      <c r="B863" s="46"/>
      <c r="C863" s="47"/>
      <c r="H863" s="29"/>
      <c r="I863" s="29"/>
      <c r="J863" s="29"/>
      <c r="M863" s="45"/>
      <c r="N863" s="45"/>
    </row>
    <row r="864">
      <c r="B864" s="46"/>
      <c r="C864" s="47"/>
      <c r="H864" s="29"/>
      <c r="I864" s="29"/>
      <c r="J864" s="29"/>
      <c r="M864" s="45"/>
      <c r="N864" s="45"/>
    </row>
    <row r="865">
      <c r="B865" s="46"/>
      <c r="C865" s="47"/>
      <c r="H865" s="29"/>
      <c r="I865" s="29"/>
      <c r="J865" s="29"/>
      <c r="M865" s="45"/>
      <c r="N865" s="45"/>
    </row>
    <row r="866">
      <c r="B866" s="46"/>
      <c r="C866" s="47"/>
      <c r="H866" s="29"/>
      <c r="I866" s="29"/>
      <c r="J866" s="29"/>
      <c r="M866" s="45"/>
      <c r="N866" s="45"/>
    </row>
    <row r="867">
      <c r="B867" s="46"/>
      <c r="C867" s="47"/>
      <c r="H867" s="29"/>
      <c r="I867" s="29"/>
      <c r="J867" s="29"/>
      <c r="M867" s="45"/>
      <c r="N867" s="45"/>
    </row>
    <row r="868">
      <c r="B868" s="46"/>
      <c r="C868" s="47"/>
      <c r="H868" s="29"/>
      <c r="I868" s="29"/>
      <c r="J868" s="29"/>
      <c r="M868" s="45"/>
      <c r="N868" s="45"/>
    </row>
    <row r="869">
      <c r="B869" s="46"/>
      <c r="C869" s="47"/>
      <c r="H869" s="29"/>
      <c r="I869" s="29"/>
      <c r="J869" s="29"/>
      <c r="M869" s="45"/>
      <c r="N869" s="45"/>
    </row>
    <row r="870">
      <c r="B870" s="46"/>
      <c r="C870" s="47"/>
      <c r="H870" s="29"/>
      <c r="I870" s="29"/>
      <c r="J870" s="29"/>
      <c r="M870" s="45"/>
      <c r="N870" s="45"/>
    </row>
    <row r="871">
      <c r="B871" s="46"/>
      <c r="C871" s="47"/>
      <c r="H871" s="29"/>
      <c r="I871" s="29"/>
      <c r="J871" s="29"/>
      <c r="M871" s="45"/>
      <c r="N871" s="45"/>
    </row>
    <row r="872">
      <c r="B872" s="46"/>
      <c r="C872" s="47"/>
      <c r="H872" s="29"/>
      <c r="I872" s="29"/>
      <c r="J872" s="29"/>
      <c r="M872" s="45"/>
      <c r="N872" s="45"/>
    </row>
    <row r="873">
      <c r="B873" s="46"/>
      <c r="C873" s="47"/>
      <c r="H873" s="29"/>
      <c r="I873" s="29"/>
      <c r="J873" s="29"/>
      <c r="M873" s="45"/>
      <c r="N873" s="45"/>
    </row>
    <row r="874">
      <c r="B874" s="46"/>
      <c r="C874" s="47"/>
      <c r="H874" s="29"/>
      <c r="I874" s="29"/>
      <c r="J874" s="29"/>
      <c r="M874" s="45"/>
      <c r="N874" s="45"/>
    </row>
    <row r="875">
      <c r="B875" s="46"/>
      <c r="C875" s="47"/>
      <c r="H875" s="29"/>
      <c r="I875" s="29"/>
      <c r="J875" s="29"/>
      <c r="M875" s="45"/>
      <c r="N875" s="45"/>
    </row>
    <row r="876">
      <c r="B876" s="46"/>
      <c r="C876" s="47"/>
      <c r="H876" s="29"/>
      <c r="I876" s="29"/>
      <c r="J876" s="29"/>
      <c r="M876" s="45"/>
      <c r="N876" s="45"/>
    </row>
    <row r="877">
      <c r="B877" s="46"/>
      <c r="C877" s="47"/>
      <c r="H877" s="29"/>
      <c r="I877" s="29"/>
      <c r="J877" s="29"/>
      <c r="M877" s="45"/>
      <c r="N877" s="45"/>
    </row>
    <row r="878">
      <c r="B878" s="46"/>
      <c r="C878" s="47"/>
      <c r="H878" s="29"/>
      <c r="I878" s="29"/>
      <c r="J878" s="29"/>
      <c r="M878" s="45"/>
      <c r="N878" s="45"/>
    </row>
    <row r="879">
      <c r="B879" s="46"/>
      <c r="C879" s="47"/>
      <c r="H879" s="29"/>
      <c r="I879" s="29"/>
      <c r="J879" s="29"/>
      <c r="M879" s="45"/>
      <c r="N879" s="45"/>
    </row>
    <row r="880">
      <c r="B880" s="46"/>
      <c r="C880" s="47"/>
      <c r="H880" s="29"/>
      <c r="I880" s="29"/>
      <c r="J880" s="29"/>
      <c r="M880" s="45"/>
      <c r="N880" s="45"/>
    </row>
    <row r="881">
      <c r="B881" s="46"/>
      <c r="C881" s="47"/>
      <c r="H881" s="29"/>
      <c r="I881" s="29"/>
      <c r="J881" s="29"/>
      <c r="M881" s="45"/>
      <c r="N881" s="45"/>
    </row>
    <row r="882">
      <c r="B882" s="46"/>
      <c r="C882" s="47"/>
      <c r="H882" s="29"/>
      <c r="I882" s="29"/>
      <c r="J882" s="29"/>
      <c r="M882" s="45"/>
      <c r="N882" s="45"/>
    </row>
    <row r="883">
      <c r="B883" s="46"/>
      <c r="C883" s="47"/>
      <c r="H883" s="29"/>
      <c r="I883" s="29"/>
      <c r="J883" s="29"/>
      <c r="M883" s="45"/>
      <c r="N883" s="45"/>
    </row>
    <row r="884">
      <c r="B884" s="46"/>
      <c r="C884" s="47"/>
      <c r="H884" s="29"/>
      <c r="I884" s="29"/>
      <c r="J884" s="29"/>
      <c r="M884" s="45"/>
      <c r="N884" s="45"/>
    </row>
    <row r="885">
      <c r="B885" s="46"/>
      <c r="C885" s="47"/>
      <c r="H885" s="29"/>
      <c r="I885" s="29"/>
      <c r="J885" s="29"/>
      <c r="M885" s="45"/>
      <c r="N885" s="45"/>
    </row>
    <row r="886">
      <c r="B886" s="46"/>
      <c r="C886" s="47"/>
      <c r="H886" s="29"/>
      <c r="I886" s="29"/>
      <c r="J886" s="29"/>
      <c r="M886" s="45"/>
      <c r="N886" s="45"/>
    </row>
    <row r="887">
      <c r="B887" s="46"/>
      <c r="C887" s="47"/>
      <c r="H887" s="29"/>
      <c r="I887" s="29"/>
      <c r="J887" s="29"/>
      <c r="M887" s="45"/>
      <c r="N887" s="45"/>
    </row>
    <row r="888">
      <c r="B888" s="46"/>
      <c r="C888" s="47"/>
      <c r="H888" s="29"/>
      <c r="I888" s="29"/>
      <c r="J888" s="29"/>
      <c r="M888" s="45"/>
      <c r="N888" s="45"/>
    </row>
    <row r="889">
      <c r="B889" s="46"/>
      <c r="C889" s="47"/>
      <c r="H889" s="29"/>
      <c r="I889" s="29"/>
      <c r="J889" s="29"/>
      <c r="M889" s="45"/>
      <c r="N889" s="45"/>
    </row>
    <row r="890">
      <c r="B890" s="46"/>
      <c r="C890" s="47"/>
      <c r="H890" s="29"/>
      <c r="I890" s="29"/>
      <c r="J890" s="29"/>
      <c r="M890" s="45"/>
      <c r="N890" s="45"/>
    </row>
    <row r="891">
      <c r="B891" s="46"/>
      <c r="C891" s="47"/>
      <c r="H891" s="29"/>
      <c r="I891" s="29"/>
      <c r="J891" s="29"/>
      <c r="M891" s="45"/>
      <c r="N891" s="45"/>
    </row>
    <row r="892">
      <c r="B892" s="46"/>
      <c r="C892" s="47"/>
      <c r="H892" s="29"/>
      <c r="I892" s="29"/>
      <c r="J892" s="29"/>
      <c r="M892" s="45"/>
      <c r="N892" s="45"/>
    </row>
    <row r="893">
      <c r="B893" s="46"/>
      <c r="C893" s="47"/>
      <c r="H893" s="29"/>
      <c r="I893" s="29"/>
      <c r="J893" s="29"/>
      <c r="M893" s="45"/>
      <c r="N893" s="45"/>
    </row>
    <row r="894">
      <c r="B894" s="46"/>
      <c r="C894" s="47"/>
      <c r="H894" s="29"/>
      <c r="I894" s="29"/>
      <c r="J894" s="29"/>
      <c r="M894" s="45"/>
      <c r="N894" s="45"/>
    </row>
    <row r="895">
      <c r="B895" s="46"/>
      <c r="C895" s="47"/>
      <c r="H895" s="29"/>
      <c r="I895" s="29"/>
      <c r="J895" s="29"/>
      <c r="M895" s="45"/>
      <c r="N895" s="45"/>
    </row>
    <row r="896">
      <c r="B896" s="46"/>
      <c r="C896" s="47"/>
      <c r="H896" s="29"/>
      <c r="I896" s="29"/>
      <c r="J896" s="29"/>
      <c r="M896" s="45"/>
      <c r="N896" s="45"/>
    </row>
    <row r="897">
      <c r="B897" s="46"/>
      <c r="C897" s="47"/>
      <c r="H897" s="29"/>
      <c r="I897" s="29"/>
      <c r="J897" s="29"/>
      <c r="M897" s="45"/>
      <c r="N897" s="45"/>
    </row>
    <row r="898">
      <c r="B898" s="46"/>
      <c r="C898" s="47"/>
      <c r="H898" s="29"/>
      <c r="I898" s="29"/>
      <c r="J898" s="29"/>
      <c r="M898" s="45"/>
      <c r="N898" s="45"/>
    </row>
    <row r="899">
      <c r="B899" s="46"/>
      <c r="C899" s="47"/>
      <c r="H899" s="29"/>
      <c r="I899" s="29"/>
      <c r="J899" s="29"/>
      <c r="M899" s="45"/>
      <c r="N899" s="45"/>
    </row>
    <row r="900">
      <c r="B900" s="46"/>
      <c r="C900" s="47"/>
      <c r="H900" s="29"/>
      <c r="I900" s="29"/>
      <c r="J900" s="29"/>
      <c r="M900" s="45"/>
      <c r="N900" s="45"/>
    </row>
    <row r="901">
      <c r="B901" s="46"/>
      <c r="C901" s="47"/>
      <c r="H901" s="29"/>
      <c r="I901" s="29"/>
      <c r="J901" s="29"/>
      <c r="M901" s="45"/>
      <c r="N901" s="45"/>
    </row>
    <row r="902">
      <c r="B902" s="46"/>
      <c r="C902" s="47"/>
      <c r="H902" s="29"/>
      <c r="I902" s="29"/>
      <c r="J902" s="29"/>
      <c r="M902" s="45"/>
      <c r="N902" s="45"/>
    </row>
    <row r="903">
      <c r="B903" s="46"/>
      <c r="C903" s="47"/>
      <c r="H903" s="29"/>
      <c r="I903" s="29"/>
      <c r="J903" s="29"/>
      <c r="M903" s="45"/>
      <c r="N903" s="45"/>
    </row>
    <row r="904">
      <c r="B904" s="46"/>
      <c r="C904" s="47"/>
      <c r="H904" s="29"/>
      <c r="I904" s="29"/>
      <c r="J904" s="29"/>
      <c r="M904" s="45"/>
      <c r="N904" s="45"/>
    </row>
    <row r="905">
      <c r="B905" s="46"/>
      <c r="C905" s="47"/>
      <c r="H905" s="29"/>
      <c r="I905" s="29"/>
      <c r="J905" s="29"/>
      <c r="M905" s="45"/>
      <c r="N905" s="45"/>
    </row>
    <row r="906">
      <c r="B906" s="46"/>
      <c r="C906" s="47"/>
      <c r="H906" s="29"/>
      <c r="I906" s="29"/>
      <c r="J906" s="29"/>
      <c r="M906" s="45"/>
      <c r="N906" s="45"/>
    </row>
    <row r="907">
      <c r="B907" s="46"/>
      <c r="C907" s="47"/>
      <c r="H907" s="29"/>
      <c r="I907" s="29"/>
      <c r="J907" s="29"/>
      <c r="M907" s="45"/>
      <c r="N907" s="45"/>
    </row>
    <row r="908">
      <c r="B908" s="46"/>
      <c r="C908" s="47"/>
      <c r="H908" s="29"/>
      <c r="I908" s="29"/>
      <c r="J908" s="29"/>
      <c r="M908" s="45"/>
      <c r="N908" s="45"/>
    </row>
    <row r="909">
      <c r="B909" s="46"/>
      <c r="C909" s="47"/>
      <c r="H909" s="29"/>
      <c r="I909" s="29"/>
      <c r="J909" s="29"/>
      <c r="M909" s="45"/>
      <c r="N909" s="45"/>
    </row>
    <row r="910">
      <c r="B910" s="46"/>
      <c r="C910" s="47"/>
      <c r="H910" s="29"/>
      <c r="I910" s="29"/>
      <c r="J910" s="29"/>
      <c r="M910" s="45"/>
      <c r="N910" s="45"/>
    </row>
    <row r="911">
      <c r="B911" s="46"/>
      <c r="C911" s="47"/>
      <c r="H911" s="29"/>
      <c r="I911" s="29"/>
      <c r="J911" s="29"/>
      <c r="M911" s="45"/>
      <c r="N911" s="45"/>
    </row>
    <row r="912">
      <c r="B912" s="46"/>
      <c r="C912" s="47"/>
      <c r="H912" s="29"/>
      <c r="I912" s="29"/>
      <c r="J912" s="29"/>
      <c r="M912" s="45"/>
      <c r="N912" s="45"/>
    </row>
    <row r="913">
      <c r="B913" s="46"/>
      <c r="C913" s="47"/>
      <c r="H913" s="29"/>
      <c r="I913" s="29"/>
      <c r="J913" s="29"/>
      <c r="M913" s="45"/>
      <c r="N913" s="45"/>
    </row>
    <row r="914">
      <c r="B914" s="46"/>
      <c r="C914" s="47"/>
      <c r="H914" s="29"/>
      <c r="I914" s="29"/>
      <c r="J914" s="29"/>
      <c r="M914" s="45"/>
      <c r="N914" s="45"/>
    </row>
    <row r="915">
      <c r="B915" s="46"/>
      <c r="C915" s="47"/>
      <c r="H915" s="29"/>
      <c r="I915" s="29"/>
      <c r="J915" s="29"/>
      <c r="M915" s="45"/>
      <c r="N915" s="45"/>
    </row>
    <row r="916">
      <c r="B916" s="46"/>
      <c r="C916" s="47"/>
      <c r="H916" s="29"/>
      <c r="I916" s="29"/>
      <c r="J916" s="29"/>
      <c r="M916" s="45"/>
      <c r="N916" s="45"/>
    </row>
    <row r="917">
      <c r="B917" s="46"/>
      <c r="C917" s="47"/>
      <c r="H917" s="29"/>
      <c r="I917" s="29"/>
      <c r="J917" s="29"/>
      <c r="M917" s="45"/>
      <c r="N917" s="45"/>
    </row>
    <row r="918">
      <c r="B918" s="46"/>
      <c r="C918" s="47"/>
      <c r="H918" s="29"/>
      <c r="I918" s="29"/>
      <c r="J918" s="29"/>
      <c r="M918" s="45"/>
      <c r="N918" s="45"/>
    </row>
    <row r="919">
      <c r="B919" s="46"/>
      <c r="C919" s="47"/>
      <c r="H919" s="29"/>
      <c r="I919" s="29"/>
      <c r="J919" s="29"/>
      <c r="M919" s="45"/>
      <c r="N919" s="45"/>
    </row>
    <row r="920">
      <c r="B920" s="46"/>
      <c r="C920" s="47"/>
      <c r="H920" s="29"/>
      <c r="I920" s="29"/>
      <c r="J920" s="29"/>
      <c r="M920" s="45"/>
      <c r="N920" s="45"/>
    </row>
    <row r="921">
      <c r="B921" s="46"/>
      <c r="C921" s="47"/>
      <c r="H921" s="29"/>
      <c r="I921" s="29"/>
      <c r="J921" s="29"/>
      <c r="M921" s="45"/>
      <c r="N921" s="45"/>
    </row>
    <row r="922">
      <c r="B922" s="46"/>
      <c r="C922" s="47"/>
      <c r="H922" s="29"/>
      <c r="I922" s="29"/>
      <c r="J922" s="29"/>
      <c r="M922" s="45"/>
      <c r="N922" s="45"/>
    </row>
    <row r="923">
      <c r="B923" s="46"/>
      <c r="C923" s="47"/>
      <c r="H923" s="29"/>
      <c r="I923" s="29"/>
      <c r="J923" s="29"/>
      <c r="M923" s="45"/>
      <c r="N923" s="45"/>
    </row>
    <row r="924">
      <c r="B924" s="46"/>
      <c r="C924" s="47"/>
      <c r="H924" s="29"/>
      <c r="I924" s="29"/>
      <c r="J924" s="29"/>
      <c r="M924" s="45"/>
      <c r="N924" s="45"/>
    </row>
    <row r="925">
      <c r="B925" s="46"/>
      <c r="C925" s="47"/>
      <c r="H925" s="29"/>
      <c r="I925" s="29"/>
      <c r="J925" s="29"/>
      <c r="M925" s="45"/>
      <c r="N925" s="45"/>
    </row>
    <row r="926">
      <c r="B926" s="46"/>
      <c r="C926" s="47"/>
      <c r="H926" s="29"/>
      <c r="I926" s="29"/>
      <c r="J926" s="29"/>
      <c r="M926" s="45"/>
      <c r="N926" s="45"/>
    </row>
    <row r="927">
      <c r="B927" s="46"/>
      <c r="C927" s="47"/>
      <c r="H927" s="29"/>
      <c r="I927" s="29"/>
      <c r="J927" s="29"/>
      <c r="M927" s="45"/>
      <c r="N927" s="45"/>
    </row>
    <row r="928">
      <c r="B928" s="46"/>
      <c r="C928" s="47"/>
      <c r="H928" s="29"/>
      <c r="I928" s="29"/>
      <c r="J928" s="29"/>
      <c r="M928" s="45"/>
      <c r="N928" s="45"/>
    </row>
    <row r="929">
      <c r="B929" s="46"/>
      <c r="C929" s="47"/>
      <c r="H929" s="29"/>
      <c r="I929" s="29"/>
      <c r="J929" s="29"/>
      <c r="M929" s="45"/>
      <c r="N929" s="45"/>
    </row>
    <row r="930">
      <c r="B930" s="46"/>
      <c r="C930" s="47"/>
      <c r="H930" s="29"/>
      <c r="I930" s="29"/>
      <c r="J930" s="29"/>
      <c r="M930" s="45"/>
      <c r="N930" s="45"/>
    </row>
    <row r="931">
      <c r="B931" s="46"/>
      <c r="C931" s="47"/>
      <c r="H931" s="29"/>
      <c r="I931" s="29"/>
      <c r="J931" s="29"/>
      <c r="M931" s="45"/>
      <c r="N931" s="45"/>
    </row>
    <row r="932">
      <c r="B932" s="46"/>
      <c r="C932" s="47"/>
      <c r="H932" s="29"/>
      <c r="I932" s="29"/>
      <c r="J932" s="29"/>
      <c r="M932" s="45"/>
      <c r="N932" s="45"/>
    </row>
    <row r="933">
      <c r="B933" s="46"/>
      <c r="C933" s="47"/>
      <c r="H933" s="29"/>
      <c r="I933" s="29"/>
      <c r="J933" s="29"/>
      <c r="M933" s="45"/>
      <c r="N933" s="45"/>
    </row>
    <row r="934">
      <c r="B934" s="46"/>
      <c r="C934" s="47"/>
      <c r="H934" s="29"/>
      <c r="I934" s="29"/>
      <c r="J934" s="29"/>
      <c r="M934" s="45"/>
      <c r="N934" s="45"/>
    </row>
    <row r="935">
      <c r="B935" s="46"/>
      <c r="C935" s="47"/>
      <c r="H935" s="29"/>
      <c r="I935" s="29"/>
      <c r="J935" s="29"/>
      <c r="M935" s="45"/>
      <c r="N935" s="45"/>
    </row>
    <row r="936">
      <c r="B936" s="46"/>
      <c r="C936" s="47"/>
      <c r="H936" s="29"/>
      <c r="I936" s="29"/>
      <c r="J936" s="29"/>
      <c r="M936" s="45"/>
      <c r="N936" s="45"/>
    </row>
    <row r="937">
      <c r="B937" s="46"/>
      <c r="C937" s="47"/>
      <c r="H937" s="29"/>
      <c r="I937" s="29"/>
      <c r="J937" s="29"/>
      <c r="M937" s="45"/>
      <c r="N937" s="45"/>
    </row>
    <row r="938">
      <c r="B938" s="46"/>
      <c r="C938" s="47"/>
      <c r="H938" s="29"/>
      <c r="I938" s="29"/>
      <c r="J938" s="29"/>
      <c r="M938" s="45"/>
      <c r="N938" s="45"/>
    </row>
    <row r="939">
      <c r="B939" s="46"/>
      <c r="C939" s="47"/>
      <c r="H939" s="29"/>
      <c r="I939" s="29"/>
      <c r="J939" s="29"/>
      <c r="M939" s="45"/>
      <c r="N939" s="45"/>
    </row>
    <row r="940">
      <c r="B940" s="46"/>
      <c r="C940" s="47"/>
      <c r="H940" s="29"/>
      <c r="I940" s="29"/>
      <c r="J940" s="29"/>
      <c r="M940" s="45"/>
      <c r="N940" s="45"/>
    </row>
    <row r="941">
      <c r="B941" s="46"/>
      <c r="C941" s="47"/>
      <c r="H941" s="29"/>
      <c r="I941" s="29"/>
      <c r="J941" s="29"/>
      <c r="M941" s="45"/>
      <c r="N941" s="45"/>
    </row>
    <row r="942">
      <c r="B942" s="46"/>
      <c r="C942" s="47"/>
      <c r="H942" s="29"/>
      <c r="I942" s="29"/>
      <c r="J942" s="29"/>
      <c r="M942" s="45"/>
      <c r="N942" s="45"/>
    </row>
    <row r="943">
      <c r="B943" s="46"/>
      <c r="C943" s="47"/>
      <c r="H943" s="29"/>
      <c r="I943" s="29"/>
      <c r="J943" s="29"/>
      <c r="M943" s="45"/>
      <c r="N943" s="45"/>
    </row>
    <row r="944">
      <c r="B944" s="46"/>
      <c r="C944" s="47"/>
      <c r="H944" s="29"/>
      <c r="I944" s="29"/>
      <c r="J944" s="29"/>
      <c r="M944" s="45"/>
      <c r="N944" s="45"/>
    </row>
    <row r="945">
      <c r="B945" s="46"/>
      <c r="C945" s="47"/>
      <c r="H945" s="29"/>
      <c r="I945" s="29"/>
      <c r="J945" s="29"/>
      <c r="M945" s="45"/>
      <c r="N945" s="45"/>
    </row>
    <row r="946">
      <c r="B946" s="46"/>
      <c r="C946" s="47"/>
      <c r="H946" s="29"/>
      <c r="I946" s="29"/>
      <c r="J946" s="29"/>
      <c r="M946" s="45"/>
      <c r="N946" s="45"/>
    </row>
    <row r="947">
      <c r="B947" s="46"/>
      <c r="C947" s="47"/>
      <c r="H947" s="29"/>
      <c r="I947" s="29"/>
      <c r="J947" s="29"/>
      <c r="M947" s="45"/>
      <c r="N947" s="45"/>
    </row>
    <row r="948">
      <c r="B948" s="46"/>
      <c r="C948" s="47"/>
      <c r="H948" s="29"/>
      <c r="I948" s="29"/>
      <c r="J948" s="29"/>
      <c r="M948" s="45"/>
      <c r="N948" s="45"/>
    </row>
    <row r="949">
      <c r="B949" s="46"/>
      <c r="C949" s="47"/>
      <c r="H949" s="29"/>
      <c r="I949" s="29"/>
      <c r="J949" s="29"/>
      <c r="M949" s="45"/>
      <c r="N949" s="45"/>
    </row>
    <row r="950">
      <c r="B950" s="46"/>
      <c r="C950" s="47"/>
      <c r="H950" s="29"/>
      <c r="I950" s="29"/>
      <c r="J950" s="29"/>
      <c r="M950" s="45"/>
      <c r="N950" s="45"/>
    </row>
    <row r="951">
      <c r="B951" s="46"/>
      <c r="C951" s="47"/>
      <c r="H951" s="29"/>
      <c r="I951" s="29"/>
      <c r="J951" s="29"/>
      <c r="M951" s="45"/>
      <c r="N951" s="45"/>
    </row>
    <row r="952">
      <c r="B952" s="46"/>
      <c r="C952" s="47"/>
      <c r="H952" s="29"/>
      <c r="I952" s="29"/>
      <c r="J952" s="29"/>
      <c r="M952" s="45"/>
      <c r="N952" s="45"/>
    </row>
    <row r="953">
      <c r="B953" s="46"/>
      <c r="C953" s="47"/>
      <c r="H953" s="29"/>
      <c r="I953" s="29"/>
      <c r="J953" s="29"/>
      <c r="M953" s="45"/>
      <c r="N953" s="45"/>
    </row>
    <row r="954">
      <c r="B954" s="46"/>
      <c r="C954" s="47"/>
      <c r="H954" s="29"/>
      <c r="I954" s="29"/>
      <c r="J954" s="29"/>
      <c r="M954" s="45"/>
      <c r="N954" s="45"/>
    </row>
    <row r="955">
      <c r="B955" s="46"/>
      <c r="C955" s="47"/>
      <c r="H955" s="29"/>
      <c r="I955" s="29"/>
      <c r="J955" s="29"/>
      <c r="M955" s="45"/>
      <c r="N955" s="45"/>
    </row>
    <row r="956">
      <c r="B956" s="46"/>
      <c r="C956" s="47"/>
      <c r="H956" s="29"/>
      <c r="I956" s="29"/>
      <c r="J956" s="29"/>
      <c r="M956" s="45"/>
      <c r="N956" s="45"/>
    </row>
    <row r="957">
      <c r="B957" s="46"/>
      <c r="C957" s="47"/>
      <c r="H957" s="29"/>
      <c r="I957" s="29"/>
      <c r="J957" s="29"/>
      <c r="M957" s="45"/>
      <c r="N957" s="45"/>
    </row>
    <row r="958">
      <c r="B958" s="46"/>
      <c r="C958" s="47"/>
      <c r="H958" s="29"/>
      <c r="I958" s="29"/>
      <c r="J958" s="29"/>
      <c r="M958" s="45"/>
      <c r="N958" s="45"/>
    </row>
    <row r="959">
      <c r="B959" s="46"/>
      <c r="C959" s="47"/>
      <c r="H959" s="29"/>
      <c r="I959" s="29"/>
      <c r="J959" s="29"/>
      <c r="M959" s="45"/>
      <c r="N959" s="45"/>
    </row>
    <row r="960">
      <c r="B960" s="46"/>
      <c r="C960" s="47"/>
      <c r="H960" s="29"/>
      <c r="I960" s="29"/>
      <c r="J960" s="29"/>
      <c r="M960" s="45"/>
      <c r="N960" s="45"/>
    </row>
    <row r="961">
      <c r="B961" s="46"/>
      <c r="C961" s="47"/>
      <c r="H961" s="29"/>
      <c r="I961" s="29"/>
      <c r="J961" s="29"/>
      <c r="M961" s="45"/>
      <c r="N961" s="45"/>
    </row>
    <row r="962">
      <c r="B962" s="46"/>
      <c r="C962" s="47"/>
      <c r="H962" s="29"/>
      <c r="I962" s="29"/>
      <c r="J962" s="29"/>
      <c r="M962" s="45"/>
      <c r="N962" s="45"/>
    </row>
    <row r="963">
      <c r="B963" s="46"/>
      <c r="C963" s="47"/>
      <c r="H963" s="29"/>
      <c r="I963" s="29"/>
      <c r="J963" s="29"/>
      <c r="M963" s="45"/>
      <c r="N963" s="45"/>
    </row>
    <row r="964">
      <c r="B964" s="46"/>
      <c r="C964" s="47"/>
      <c r="H964" s="29"/>
      <c r="I964" s="29"/>
      <c r="J964" s="29"/>
      <c r="M964" s="45"/>
      <c r="N964" s="45"/>
    </row>
    <row r="965">
      <c r="B965" s="46"/>
      <c r="C965" s="47"/>
      <c r="H965" s="29"/>
      <c r="I965" s="29"/>
      <c r="J965" s="29"/>
      <c r="M965" s="45"/>
      <c r="N965" s="45"/>
    </row>
    <row r="966">
      <c r="B966" s="46"/>
      <c r="C966" s="47"/>
      <c r="H966" s="29"/>
      <c r="I966" s="29"/>
      <c r="J966" s="29"/>
      <c r="M966" s="45"/>
      <c r="N966" s="45"/>
    </row>
    <row r="967">
      <c r="B967" s="46"/>
      <c r="C967" s="47"/>
      <c r="H967" s="29"/>
      <c r="I967" s="29"/>
      <c r="J967" s="29"/>
      <c r="M967" s="45"/>
      <c r="N967" s="45"/>
    </row>
    <row r="968">
      <c r="B968" s="46"/>
      <c r="C968" s="47"/>
      <c r="H968" s="29"/>
      <c r="I968" s="29"/>
      <c r="J968" s="29"/>
      <c r="M968" s="45"/>
      <c r="N968" s="45"/>
    </row>
    <row r="969">
      <c r="B969" s="46"/>
      <c r="C969" s="47"/>
      <c r="H969" s="29"/>
      <c r="I969" s="29"/>
      <c r="J969" s="29"/>
      <c r="M969" s="45"/>
      <c r="N969" s="45"/>
    </row>
    <row r="970">
      <c r="B970" s="46"/>
      <c r="C970" s="47"/>
      <c r="H970" s="29"/>
      <c r="I970" s="29"/>
      <c r="J970" s="29"/>
      <c r="M970" s="45"/>
      <c r="N970" s="45"/>
    </row>
    <row r="971">
      <c r="B971" s="46"/>
      <c r="C971" s="47"/>
      <c r="H971" s="29"/>
      <c r="I971" s="29"/>
      <c r="J971" s="29"/>
      <c r="M971" s="45"/>
      <c r="N971" s="45"/>
    </row>
    <row r="972">
      <c r="B972" s="46"/>
      <c r="C972" s="47"/>
      <c r="H972" s="29"/>
      <c r="I972" s="29"/>
      <c r="J972" s="29"/>
      <c r="M972" s="45"/>
      <c r="N972" s="45"/>
    </row>
    <row r="973">
      <c r="B973" s="46"/>
      <c r="C973" s="47"/>
      <c r="H973" s="29"/>
      <c r="I973" s="29"/>
      <c r="J973" s="29"/>
      <c r="M973" s="45"/>
      <c r="N973" s="45"/>
    </row>
    <row r="974">
      <c r="B974" s="46"/>
      <c r="C974" s="47"/>
      <c r="H974" s="29"/>
      <c r="I974" s="29"/>
      <c r="J974" s="29"/>
      <c r="M974" s="45"/>
      <c r="N974" s="45"/>
    </row>
    <row r="975">
      <c r="B975" s="46"/>
      <c r="C975" s="47"/>
      <c r="H975" s="29"/>
      <c r="I975" s="29"/>
      <c r="J975" s="29"/>
      <c r="M975" s="45"/>
      <c r="N975" s="45"/>
    </row>
    <row r="976">
      <c r="B976" s="46"/>
      <c r="C976" s="47"/>
      <c r="H976" s="29"/>
      <c r="I976" s="29"/>
      <c r="J976" s="29"/>
      <c r="M976" s="45"/>
      <c r="N976" s="45"/>
    </row>
    <row r="977">
      <c r="B977" s="46"/>
      <c r="C977" s="47"/>
      <c r="H977" s="29"/>
      <c r="I977" s="29"/>
      <c r="J977" s="29"/>
      <c r="M977" s="45"/>
      <c r="N977" s="45"/>
    </row>
    <row r="978">
      <c r="B978" s="46"/>
      <c r="C978" s="47"/>
      <c r="H978" s="29"/>
      <c r="I978" s="29"/>
      <c r="J978" s="29"/>
      <c r="M978" s="45"/>
      <c r="N978" s="45"/>
    </row>
    <row r="979">
      <c r="B979" s="46"/>
      <c r="C979" s="47"/>
      <c r="H979" s="29"/>
      <c r="I979" s="29"/>
      <c r="J979" s="29"/>
      <c r="M979" s="45"/>
      <c r="N979" s="45"/>
    </row>
    <row r="980">
      <c r="B980" s="46"/>
      <c r="C980" s="47"/>
      <c r="H980" s="29"/>
      <c r="I980" s="29"/>
      <c r="J980" s="29"/>
      <c r="M980" s="45"/>
      <c r="N980" s="45"/>
    </row>
    <row r="981">
      <c r="B981" s="46"/>
      <c r="C981" s="47"/>
      <c r="H981" s="29"/>
      <c r="I981" s="29"/>
      <c r="J981" s="29"/>
      <c r="M981" s="45"/>
      <c r="N981" s="45"/>
    </row>
    <row r="982">
      <c r="B982" s="46"/>
      <c r="C982" s="47"/>
      <c r="H982" s="29"/>
      <c r="I982" s="29"/>
      <c r="J982" s="29"/>
      <c r="M982" s="45"/>
      <c r="N982" s="45"/>
    </row>
    <row r="983">
      <c r="B983" s="46"/>
      <c r="C983" s="47"/>
      <c r="H983" s="29"/>
      <c r="I983" s="29"/>
      <c r="J983" s="29"/>
      <c r="M983" s="45"/>
      <c r="N983" s="45"/>
    </row>
    <row r="984">
      <c r="B984" s="46"/>
      <c r="C984" s="47"/>
      <c r="H984" s="29"/>
      <c r="I984" s="29"/>
      <c r="J984" s="29"/>
      <c r="M984" s="45"/>
      <c r="N984" s="45"/>
    </row>
    <row r="985">
      <c r="B985" s="46"/>
      <c r="C985" s="47"/>
      <c r="H985" s="29"/>
      <c r="I985" s="29"/>
      <c r="J985" s="29"/>
      <c r="M985" s="45"/>
      <c r="N985" s="45"/>
    </row>
    <row r="986">
      <c r="B986" s="46"/>
      <c r="C986" s="47"/>
      <c r="H986" s="29"/>
      <c r="I986" s="29"/>
      <c r="J986" s="29"/>
      <c r="M986" s="45"/>
      <c r="N986" s="45"/>
    </row>
    <row r="987">
      <c r="B987" s="46"/>
      <c r="C987" s="47"/>
      <c r="H987" s="29"/>
      <c r="I987" s="29"/>
      <c r="J987" s="29"/>
      <c r="M987" s="45"/>
      <c r="N987" s="45"/>
    </row>
    <row r="988">
      <c r="B988" s="46"/>
      <c r="C988" s="47"/>
      <c r="H988" s="29"/>
      <c r="I988" s="29"/>
      <c r="J988" s="29"/>
      <c r="M988" s="45"/>
      <c r="N988" s="45"/>
    </row>
    <row r="989">
      <c r="B989" s="46"/>
      <c r="C989" s="47"/>
      <c r="H989" s="29"/>
      <c r="I989" s="29"/>
      <c r="J989" s="29"/>
      <c r="K989" s="18"/>
      <c r="M989" s="45"/>
      <c r="N989" s="45"/>
    </row>
    <row r="990">
      <c r="B990" s="46"/>
      <c r="C990" s="47"/>
      <c r="H990" s="29"/>
      <c r="I990" s="29"/>
      <c r="J990" s="29"/>
      <c r="K990" s="18"/>
      <c r="M990" s="45"/>
      <c r="N990" s="45"/>
    </row>
    <row r="991">
      <c r="B991" s="46"/>
      <c r="C991" s="47"/>
      <c r="H991" s="29"/>
      <c r="I991" s="29"/>
      <c r="J991" s="29"/>
      <c r="M991" s="45"/>
      <c r="N991" s="45"/>
    </row>
    <row r="992">
      <c r="B992" s="46"/>
      <c r="C992" s="47"/>
      <c r="H992" s="29"/>
      <c r="I992" s="29"/>
      <c r="J992" s="29"/>
      <c r="M992" s="45"/>
      <c r="N992" s="45"/>
    </row>
    <row r="993">
      <c r="B993" s="46"/>
      <c r="C993" s="47"/>
      <c r="H993" s="29"/>
      <c r="I993" s="29"/>
      <c r="J993" s="29"/>
      <c r="M993" s="45"/>
      <c r="N993" s="45"/>
    </row>
    <row r="994">
      <c r="B994" s="46"/>
      <c r="C994" s="47"/>
      <c r="H994" s="29"/>
      <c r="I994" s="29"/>
      <c r="J994" s="29"/>
      <c r="M994" s="45"/>
      <c r="N994" s="45"/>
    </row>
    <row r="995">
      <c r="B995" s="46"/>
      <c r="C995" s="47"/>
      <c r="H995" s="29"/>
      <c r="I995" s="29"/>
      <c r="J995" s="29"/>
      <c r="M995" s="45"/>
      <c r="N995" s="45"/>
    </row>
    <row r="996">
      <c r="B996" s="46"/>
      <c r="C996" s="47"/>
      <c r="H996" s="29"/>
      <c r="I996" s="29"/>
      <c r="J996" s="29"/>
      <c r="M996" s="45"/>
      <c r="N996" s="45"/>
    </row>
    <row r="997">
      <c r="B997" s="46"/>
      <c r="C997" s="47"/>
      <c r="H997" s="29"/>
      <c r="I997" s="29"/>
      <c r="J997" s="29"/>
      <c r="M997" s="45"/>
      <c r="N997" s="45"/>
    </row>
    <row r="998">
      <c r="B998" s="46"/>
      <c r="C998" s="47"/>
      <c r="H998" s="29"/>
      <c r="I998" s="29"/>
      <c r="J998" s="29"/>
      <c r="M998" s="45"/>
      <c r="N998" s="45"/>
    </row>
    <row r="999">
      <c r="B999" s="46"/>
      <c r="C999" s="47"/>
      <c r="H999" s="29"/>
      <c r="I999" s="29"/>
      <c r="J999" s="29"/>
      <c r="M999" s="45"/>
      <c r="N999" s="45"/>
    </row>
    <row r="1000">
      <c r="B1000" s="46"/>
      <c r="C1000" s="47"/>
      <c r="H1000" s="29"/>
      <c r="I1000" s="29"/>
      <c r="J1000" s="29"/>
      <c r="M1000" s="45"/>
      <c r="N1000" s="45"/>
    </row>
    <row r="1001">
      <c r="B1001" s="46"/>
      <c r="C1001" s="47"/>
      <c r="H1001" s="29"/>
      <c r="I1001" s="29"/>
      <c r="J1001" s="29"/>
      <c r="M1001" s="45"/>
      <c r="N1001" s="45"/>
    </row>
    <row r="1002">
      <c r="B1002" s="46"/>
      <c r="C1002" s="47"/>
      <c r="H1002" s="29"/>
      <c r="I1002" s="29"/>
      <c r="J1002" s="29"/>
      <c r="M1002" s="45"/>
      <c r="N1002" s="45"/>
    </row>
    <row r="1003">
      <c r="B1003" s="46"/>
      <c r="C1003" s="47"/>
      <c r="H1003" s="29"/>
      <c r="I1003" s="29"/>
      <c r="J1003" s="29"/>
      <c r="M1003" s="45"/>
      <c r="N1003" s="45"/>
    </row>
    <row r="1004">
      <c r="B1004" s="46"/>
      <c r="C1004" s="47"/>
      <c r="H1004" s="29"/>
      <c r="I1004" s="29"/>
      <c r="J1004" s="29"/>
      <c r="M1004" s="45"/>
      <c r="N1004" s="45"/>
    </row>
    <row r="1005">
      <c r="B1005" s="46"/>
      <c r="C1005" s="47"/>
      <c r="H1005" s="29"/>
      <c r="I1005" s="29"/>
      <c r="J1005" s="29"/>
      <c r="M1005" s="45"/>
      <c r="N1005" s="45"/>
    </row>
    <row r="1006">
      <c r="B1006" s="46"/>
      <c r="C1006" s="47"/>
      <c r="H1006" s="29"/>
      <c r="I1006" s="29"/>
      <c r="J1006" s="29"/>
      <c r="M1006" s="45"/>
      <c r="N1006" s="45"/>
    </row>
    <row r="1007">
      <c r="B1007" s="46"/>
      <c r="C1007" s="47"/>
      <c r="H1007" s="29"/>
      <c r="I1007" s="29"/>
      <c r="J1007" s="29"/>
      <c r="M1007" s="45"/>
      <c r="N1007" s="45"/>
    </row>
    <row r="1008">
      <c r="B1008" s="46"/>
      <c r="C1008" s="47"/>
      <c r="H1008" s="29"/>
      <c r="I1008" s="29"/>
      <c r="J1008" s="29"/>
      <c r="M1008" s="45"/>
      <c r="N1008" s="45"/>
    </row>
    <row r="1009">
      <c r="B1009" s="46"/>
      <c r="C1009" s="47"/>
      <c r="H1009" s="29"/>
      <c r="I1009" s="29"/>
      <c r="J1009" s="29"/>
      <c r="M1009" s="45"/>
      <c r="N1009" s="45"/>
    </row>
    <row r="1010">
      <c r="B1010" s="46"/>
      <c r="C1010" s="47"/>
      <c r="H1010" s="29"/>
      <c r="I1010" s="29"/>
      <c r="J1010" s="29"/>
      <c r="M1010" s="45"/>
      <c r="N1010" s="45"/>
    </row>
    <row r="1011">
      <c r="B1011" s="46"/>
      <c r="C1011" s="47"/>
      <c r="H1011" s="29"/>
      <c r="I1011" s="29"/>
      <c r="J1011" s="29"/>
      <c r="M1011" s="45"/>
      <c r="N1011" s="45"/>
    </row>
    <row r="1012">
      <c r="B1012" s="46"/>
      <c r="C1012" s="47"/>
      <c r="H1012" s="29"/>
      <c r="I1012" s="29"/>
      <c r="J1012" s="29"/>
      <c r="M1012" s="45"/>
      <c r="N1012" s="45"/>
    </row>
    <row r="1013">
      <c r="B1013" s="46"/>
      <c r="C1013" s="47"/>
      <c r="H1013" s="29"/>
      <c r="I1013" s="29"/>
      <c r="J1013" s="29"/>
      <c r="M1013" s="45"/>
      <c r="N1013" s="45"/>
    </row>
    <row r="1014">
      <c r="B1014" s="46"/>
      <c r="C1014" s="47"/>
      <c r="H1014" s="29"/>
      <c r="I1014" s="29"/>
      <c r="J1014" s="29"/>
      <c r="M1014" s="45"/>
      <c r="N1014" s="45"/>
    </row>
    <row r="1015">
      <c r="B1015" s="46"/>
      <c r="C1015" s="47"/>
      <c r="H1015" s="29"/>
      <c r="I1015" s="29"/>
      <c r="J1015" s="29"/>
      <c r="M1015" s="45"/>
      <c r="N1015" s="45"/>
    </row>
    <row r="1016">
      <c r="B1016" s="46"/>
      <c r="C1016" s="47"/>
      <c r="H1016" s="29"/>
      <c r="I1016" s="29"/>
      <c r="J1016" s="29"/>
      <c r="M1016" s="45"/>
      <c r="N1016" s="45"/>
    </row>
    <row r="1017">
      <c r="B1017" s="46"/>
      <c r="C1017" s="47"/>
      <c r="H1017" s="29"/>
      <c r="I1017" s="29"/>
      <c r="J1017" s="29"/>
      <c r="M1017" s="45"/>
      <c r="N1017" s="45"/>
    </row>
    <row r="1018">
      <c r="B1018" s="46"/>
      <c r="C1018" s="47"/>
      <c r="H1018" s="29"/>
      <c r="I1018" s="29"/>
      <c r="J1018" s="29"/>
      <c r="M1018" s="45"/>
      <c r="N1018" s="45"/>
    </row>
    <row r="1019">
      <c r="B1019" s="46"/>
      <c r="C1019" s="47"/>
      <c r="H1019" s="29"/>
      <c r="I1019" s="29"/>
      <c r="J1019" s="29"/>
      <c r="M1019" s="45"/>
      <c r="N1019" s="45"/>
    </row>
    <row r="1020">
      <c r="B1020" s="46"/>
      <c r="C1020" s="47"/>
      <c r="H1020" s="29"/>
      <c r="I1020" s="29"/>
      <c r="J1020" s="29"/>
      <c r="M1020" s="45"/>
      <c r="N1020" s="45"/>
    </row>
    <row r="1021">
      <c r="B1021" s="46"/>
      <c r="C1021" s="47"/>
      <c r="H1021" s="29"/>
      <c r="I1021" s="29"/>
      <c r="J1021" s="29"/>
      <c r="M1021" s="45"/>
      <c r="N1021" s="45"/>
    </row>
    <row r="1022">
      <c r="B1022" s="46"/>
      <c r="C1022" s="47"/>
      <c r="H1022" s="29"/>
      <c r="I1022" s="29"/>
      <c r="J1022" s="29"/>
      <c r="M1022" s="45"/>
      <c r="N1022" s="45"/>
    </row>
    <row r="1023">
      <c r="B1023" s="46"/>
      <c r="C1023" s="47"/>
      <c r="H1023" s="29"/>
      <c r="I1023" s="29"/>
      <c r="J1023" s="29"/>
      <c r="M1023" s="45"/>
      <c r="N1023" s="45"/>
    </row>
    <row r="1024">
      <c r="B1024" s="46"/>
      <c r="C1024" s="47"/>
      <c r="H1024" s="29"/>
      <c r="I1024" s="29"/>
      <c r="J1024" s="29"/>
      <c r="M1024" s="45"/>
      <c r="N1024" s="45"/>
    </row>
    <row r="1025">
      <c r="B1025" s="46"/>
      <c r="C1025" s="47"/>
      <c r="H1025" s="29"/>
      <c r="I1025" s="29"/>
      <c r="J1025" s="29"/>
      <c r="M1025" s="45"/>
      <c r="N1025" s="45"/>
    </row>
    <row r="1026">
      <c r="B1026" s="46"/>
      <c r="C1026" s="47"/>
      <c r="H1026" s="29"/>
      <c r="I1026" s="29"/>
      <c r="J1026" s="29"/>
      <c r="M1026" s="45"/>
      <c r="N1026" s="45"/>
    </row>
    <row r="1027">
      <c r="B1027" s="46"/>
      <c r="C1027" s="47"/>
      <c r="H1027" s="29"/>
      <c r="I1027" s="29"/>
      <c r="J1027" s="29"/>
      <c r="M1027" s="45"/>
      <c r="N1027" s="45"/>
    </row>
    <row r="1028">
      <c r="B1028" s="46"/>
      <c r="C1028" s="47"/>
      <c r="H1028" s="29"/>
      <c r="I1028" s="29"/>
      <c r="J1028" s="29"/>
      <c r="M1028" s="45"/>
      <c r="N1028" s="45"/>
    </row>
    <row r="1029">
      <c r="B1029" s="46"/>
      <c r="C1029" s="47"/>
      <c r="H1029" s="29"/>
      <c r="I1029" s="29"/>
      <c r="J1029" s="29"/>
      <c r="M1029" s="45"/>
      <c r="N1029" s="45"/>
    </row>
    <row r="1030">
      <c r="B1030" s="46"/>
      <c r="C1030" s="47"/>
      <c r="H1030" s="29"/>
      <c r="I1030" s="29"/>
      <c r="J1030" s="29"/>
      <c r="M1030" s="45"/>
      <c r="N1030" s="45"/>
    </row>
    <row r="1031">
      <c r="B1031" s="46"/>
      <c r="C1031" s="47"/>
      <c r="H1031" s="29"/>
      <c r="I1031" s="29"/>
      <c r="J1031" s="29"/>
      <c r="M1031" s="45"/>
      <c r="N1031" s="45"/>
    </row>
    <row r="1032">
      <c r="B1032" s="46"/>
      <c r="C1032" s="47"/>
      <c r="H1032" s="29"/>
      <c r="I1032" s="29"/>
      <c r="J1032" s="29"/>
      <c r="M1032" s="45"/>
      <c r="N1032" s="45"/>
    </row>
    <row r="1033">
      <c r="B1033" s="46"/>
      <c r="C1033" s="47"/>
      <c r="H1033" s="29"/>
      <c r="I1033" s="29"/>
      <c r="J1033" s="29"/>
      <c r="M1033" s="45"/>
      <c r="N1033" s="45"/>
    </row>
    <row r="1034">
      <c r="B1034" s="46"/>
      <c r="C1034" s="47"/>
      <c r="H1034" s="29"/>
      <c r="I1034" s="29"/>
      <c r="J1034" s="29"/>
      <c r="M1034" s="45"/>
      <c r="N1034" s="45"/>
    </row>
    <row r="1035">
      <c r="B1035" s="46"/>
      <c r="C1035" s="47"/>
      <c r="H1035" s="29"/>
      <c r="I1035" s="29"/>
      <c r="J1035" s="29"/>
      <c r="M1035" s="45"/>
      <c r="N1035" s="45"/>
    </row>
    <row r="1036">
      <c r="B1036" s="46"/>
      <c r="C1036" s="47"/>
      <c r="H1036" s="29"/>
      <c r="I1036" s="29"/>
      <c r="J1036" s="29"/>
      <c r="M1036" s="45"/>
      <c r="N1036" s="45"/>
    </row>
    <row r="1037">
      <c r="B1037" s="46"/>
      <c r="C1037" s="47"/>
      <c r="H1037" s="29"/>
      <c r="I1037" s="29"/>
      <c r="J1037" s="29"/>
      <c r="M1037" s="45"/>
      <c r="N1037" s="45"/>
    </row>
    <row r="1038">
      <c r="B1038" s="46"/>
      <c r="C1038" s="47"/>
      <c r="H1038" s="29"/>
      <c r="I1038" s="29"/>
      <c r="J1038" s="29"/>
      <c r="M1038" s="45"/>
      <c r="N1038" s="45"/>
    </row>
    <row r="1039">
      <c r="B1039" s="46"/>
      <c r="C1039" s="47"/>
      <c r="H1039" s="29"/>
      <c r="I1039" s="29"/>
      <c r="J1039" s="29"/>
      <c r="M1039" s="45"/>
      <c r="N1039" s="45"/>
    </row>
    <row r="1040">
      <c r="B1040" s="46"/>
      <c r="C1040" s="47"/>
      <c r="H1040" s="29"/>
      <c r="I1040" s="29"/>
      <c r="J1040" s="29"/>
      <c r="M1040" s="45"/>
      <c r="N1040" s="45"/>
    </row>
    <row r="1041">
      <c r="B1041" s="46"/>
      <c r="C1041" s="47"/>
      <c r="H1041" s="29"/>
      <c r="I1041" s="29"/>
      <c r="J1041" s="29"/>
      <c r="M1041" s="45"/>
      <c r="N1041" s="45"/>
    </row>
    <row r="1042">
      <c r="B1042" s="46"/>
      <c r="C1042" s="47"/>
      <c r="H1042" s="29"/>
      <c r="I1042" s="29"/>
      <c r="J1042" s="29"/>
      <c r="M1042" s="45"/>
      <c r="N1042" s="45"/>
    </row>
    <row r="1043">
      <c r="B1043" s="46"/>
      <c r="C1043" s="47"/>
      <c r="H1043" s="29"/>
      <c r="I1043" s="29"/>
      <c r="J1043" s="29"/>
      <c r="M1043" s="45"/>
      <c r="N1043" s="45"/>
    </row>
    <row r="1044">
      <c r="B1044" s="46"/>
      <c r="C1044" s="47"/>
      <c r="H1044" s="29"/>
      <c r="I1044" s="29"/>
      <c r="J1044" s="29"/>
      <c r="M1044" s="45"/>
      <c r="N1044" s="45"/>
    </row>
    <row r="1045">
      <c r="B1045" s="46"/>
      <c r="C1045" s="47"/>
      <c r="H1045" s="29"/>
      <c r="I1045" s="29"/>
      <c r="J1045" s="29"/>
      <c r="M1045" s="45"/>
      <c r="N1045" s="45"/>
    </row>
    <row r="1046">
      <c r="B1046" s="46"/>
      <c r="C1046" s="47"/>
      <c r="H1046" s="29"/>
      <c r="I1046" s="29"/>
      <c r="J1046" s="29"/>
      <c r="M1046" s="45"/>
      <c r="N1046" s="45"/>
    </row>
    <row r="1047">
      <c r="B1047" s="46"/>
      <c r="C1047" s="47"/>
      <c r="H1047" s="29"/>
      <c r="I1047" s="29"/>
      <c r="J1047" s="29"/>
      <c r="M1047" s="45"/>
      <c r="N1047" s="45"/>
    </row>
    <row r="1048">
      <c r="B1048" s="46"/>
      <c r="C1048" s="47"/>
      <c r="H1048" s="29"/>
      <c r="I1048" s="29"/>
      <c r="J1048" s="29"/>
      <c r="M1048" s="45"/>
      <c r="N1048" s="45"/>
    </row>
    <row r="1049">
      <c r="B1049" s="46"/>
      <c r="C1049" s="47"/>
      <c r="H1049" s="29"/>
      <c r="I1049" s="29"/>
      <c r="J1049" s="29"/>
      <c r="M1049" s="45"/>
      <c r="N1049" s="45"/>
    </row>
    <row r="1050">
      <c r="B1050" s="46"/>
      <c r="C1050" s="47"/>
      <c r="H1050" s="29"/>
      <c r="I1050" s="29"/>
      <c r="J1050" s="29"/>
      <c r="M1050" s="45"/>
      <c r="N1050" s="45"/>
    </row>
    <row r="1051">
      <c r="B1051" s="46"/>
      <c r="C1051" s="47"/>
      <c r="H1051" s="29"/>
      <c r="I1051" s="29"/>
      <c r="J1051" s="29"/>
      <c r="M1051" s="45"/>
      <c r="N1051" s="45"/>
    </row>
    <row r="1052">
      <c r="B1052" s="46"/>
      <c r="C1052" s="47"/>
      <c r="H1052" s="29"/>
      <c r="I1052" s="29"/>
      <c r="J1052" s="29"/>
      <c r="M1052" s="45"/>
      <c r="N1052" s="45"/>
    </row>
    <row r="1053">
      <c r="B1053" s="46"/>
      <c r="C1053" s="47"/>
      <c r="H1053" s="29"/>
      <c r="I1053" s="29"/>
      <c r="J1053" s="29"/>
      <c r="M1053" s="45"/>
      <c r="N1053" s="45"/>
    </row>
    <row r="1054">
      <c r="B1054" s="46"/>
      <c r="C1054" s="47"/>
      <c r="H1054" s="29"/>
      <c r="I1054" s="29"/>
      <c r="J1054" s="29"/>
      <c r="M1054" s="45"/>
      <c r="N1054" s="45"/>
    </row>
    <row r="1055">
      <c r="B1055" s="46"/>
      <c r="C1055" s="47"/>
      <c r="H1055" s="29"/>
      <c r="I1055" s="29"/>
      <c r="J1055" s="29"/>
      <c r="M1055" s="45"/>
      <c r="N1055" s="45"/>
    </row>
    <row r="1056">
      <c r="B1056" s="46"/>
      <c r="C1056" s="47"/>
      <c r="H1056" s="29"/>
      <c r="I1056" s="29"/>
      <c r="J1056" s="29"/>
      <c r="M1056" s="45"/>
      <c r="N1056" s="45"/>
    </row>
    <row r="1057">
      <c r="B1057" s="46"/>
      <c r="C1057" s="47"/>
      <c r="H1057" s="29"/>
      <c r="I1057" s="29"/>
      <c r="J1057" s="29"/>
      <c r="M1057" s="45"/>
      <c r="N1057" s="45"/>
    </row>
    <row r="1058">
      <c r="B1058" s="46"/>
      <c r="C1058" s="47"/>
      <c r="H1058" s="29"/>
      <c r="I1058" s="29"/>
      <c r="J1058" s="29"/>
      <c r="M1058" s="45"/>
      <c r="N1058" s="45"/>
    </row>
    <row r="1059">
      <c r="B1059" s="46"/>
      <c r="C1059" s="47"/>
      <c r="H1059" s="29"/>
      <c r="I1059" s="29"/>
      <c r="J1059" s="29"/>
      <c r="M1059" s="45"/>
      <c r="N1059" s="45"/>
    </row>
    <row r="1060">
      <c r="B1060" s="46"/>
      <c r="C1060" s="47"/>
      <c r="H1060" s="29"/>
      <c r="I1060" s="29"/>
      <c r="J1060" s="29"/>
      <c r="M1060" s="45"/>
      <c r="N1060" s="45"/>
    </row>
    <row r="1061">
      <c r="B1061" s="46"/>
      <c r="C1061" s="47"/>
      <c r="H1061" s="29"/>
      <c r="I1061" s="29"/>
      <c r="J1061" s="29"/>
      <c r="M1061" s="45"/>
      <c r="N1061" s="45"/>
    </row>
    <row r="1062">
      <c r="B1062" s="46"/>
      <c r="C1062" s="47"/>
      <c r="H1062" s="29"/>
      <c r="I1062" s="29"/>
      <c r="J1062" s="29"/>
      <c r="M1062" s="45"/>
      <c r="N1062" s="45"/>
    </row>
    <row r="1063">
      <c r="B1063" s="46"/>
      <c r="C1063" s="47"/>
      <c r="H1063" s="29"/>
      <c r="I1063" s="29"/>
      <c r="J1063" s="29"/>
      <c r="M1063" s="45"/>
      <c r="N1063" s="45"/>
    </row>
    <row r="1064">
      <c r="B1064" s="46"/>
      <c r="C1064" s="47"/>
      <c r="H1064" s="29"/>
      <c r="I1064" s="29"/>
      <c r="J1064" s="29"/>
      <c r="M1064" s="45"/>
      <c r="N1064" s="45"/>
    </row>
    <row r="1065">
      <c r="B1065" s="46"/>
      <c r="C1065" s="47"/>
      <c r="H1065" s="29"/>
      <c r="I1065" s="29"/>
      <c r="J1065" s="29"/>
      <c r="M1065" s="45"/>
      <c r="N1065" s="45"/>
    </row>
    <row r="1066">
      <c r="B1066" s="46"/>
      <c r="C1066" s="47"/>
      <c r="H1066" s="29"/>
      <c r="I1066" s="29"/>
      <c r="J1066" s="29"/>
      <c r="M1066" s="45"/>
      <c r="N1066" s="45"/>
    </row>
    <row r="1067">
      <c r="B1067" s="46"/>
      <c r="C1067" s="47"/>
      <c r="H1067" s="29"/>
      <c r="I1067" s="29"/>
      <c r="J1067" s="29"/>
      <c r="M1067" s="45"/>
      <c r="N1067" s="45"/>
    </row>
    <row r="1068">
      <c r="B1068" s="46"/>
      <c r="C1068" s="47"/>
      <c r="H1068" s="29"/>
      <c r="I1068" s="29"/>
      <c r="J1068" s="29"/>
      <c r="M1068" s="45"/>
      <c r="N1068" s="45"/>
    </row>
    <row r="1069">
      <c r="B1069" s="46"/>
      <c r="C1069" s="47"/>
      <c r="H1069" s="29"/>
      <c r="I1069" s="29"/>
      <c r="J1069" s="29"/>
      <c r="M1069" s="45"/>
      <c r="N1069" s="45"/>
    </row>
    <row r="1070">
      <c r="B1070" s="46"/>
      <c r="C1070" s="47"/>
      <c r="H1070" s="29"/>
      <c r="I1070" s="29"/>
      <c r="J1070" s="29"/>
      <c r="M1070" s="45"/>
      <c r="N1070" s="45"/>
    </row>
    <row r="1071">
      <c r="B1071" s="46"/>
      <c r="C1071" s="47"/>
      <c r="H1071" s="29"/>
      <c r="I1071" s="29"/>
      <c r="J1071" s="29"/>
      <c r="M1071" s="45"/>
      <c r="N1071" s="45"/>
    </row>
    <row r="1072">
      <c r="B1072" s="46"/>
      <c r="C1072" s="47"/>
      <c r="H1072" s="29"/>
      <c r="I1072" s="29"/>
      <c r="J1072" s="29"/>
      <c r="M1072" s="45"/>
      <c r="N1072" s="45"/>
    </row>
    <row r="1073">
      <c r="B1073" s="46"/>
      <c r="C1073" s="47"/>
      <c r="H1073" s="29"/>
      <c r="I1073" s="29"/>
      <c r="J1073" s="29"/>
      <c r="M1073" s="45"/>
      <c r="N1073" s="45"/>
    </row>
    <row r="1074">
      <c r="B1074" s="46"/>
      <c r="C1074" s="47"/>
      <c r="H1074" s="29"/>
      <c r="I1074" s="29"/>
      <c r="J1074" s="29"/>
      <c r="M1074" s="45"/>
      <c r="N1074" s="45"/>
    </row>
    <row r="1075">
      <c r="B1075" s="46"/>
      <c r="C1075" s="47"/>
      <c r="H1075" s="29"/>
      <c r="I1075" s="29"/>
      <c r="J1075" s="29"/>
      <c r="M1075" s="45"/>
      <c r="N1075" s="45"/>
    </row>
    <row r="1076">
      <c r="B1076" s="46"/>
      <c r="C1076" s="47"/>
      <c r="H1076" s="29"/>
      <c r="I1076" s="29"/>
      <c r="J1076" s="29"/>
      <c r="M1076" s="45"/>
      <c r="N1076" s="45"/>
    </row>
    <row r="1077">
      <c r="B1077" s="46"/>
      <c r="C1077" s="47"/>
      <c r="H1077" s="29"/>
      <c r="I1077" s="29"/>
      <c r="J1077" s="29"/>
      <c r="M1077" s="45"/>
      <c r="N1077" s="45"/>
    </row>
    <row r="1078">
      <c r="B1078" s="46"/>
      <c r="C1078" s="47"/>
      <c r="H1078" s="29"/>
      <c r="I1078" s="29"/>
      <c r="J1078" s="29"/>
      <c r="M1078" s="45"/>
      <c r="N1078" s="45"/>
    </row>
    <row r="1079">
      <c r="B1079" s="46"/>
      <c r="C1079" s="47"/>
      <c r="H1079" s="29"/>
      <c r="I1079" s="29"/>
      <c r="J1079" s="29"/>
      <c r="M1079" s="45"/>
      <c r="N1079" s="45"/>
    </row>
    <row r="1080">
      <c r="B1080" s="46"/>
      <c r="C1080" s="47"/>
      <c r="H1080" s="29"/>
      <c r="I1080" s="29"/>
      <c r="J1080" s="29"/>
      <c r="M1080" s="45"/>
      <c r="N1080" s="45"/>
    </row>
    <row r="1081">
      <c r="B1081" s="46"/>
      <c r="C1081" s="47"/>
      <c r="H1081" s="29"/>
      <c r="I1081" s="29"/>
      <c r="J1081" s="29"/>
      <c r="M1081" s="45"/>
      <c r="N1081" s="45"/>
    </row>
    <row r="1082">
      <c r="B1082" s="46"/>
      <c r="C1082" s="47"/>
      <c r="H1082" s="29"/>
      <c r="I1082" s="29"/>
      <c r="J1082" s="29"/>
      <c r="M1082" s="45"/>
      <c r="N1082" s="45"/>
    </row>
    <row r="1083">
      <c r="B1083" s="46"/>
      <c r="C1083" s="47"/>
      <c r="H1083" s="29"/>
      <c r="I1083" s="29"/>
      <c r="J1083" s="29"/>
      <c r="M1083" s="45"/>
      <c r="N1083" s="45"/>
    </row>
    <row r="1084">
      <c r="B1084" s="46"/>
      <c r="C1084" s="47"/>
      <c r="H1084" s="29"/>
      <c r="I1084" s="29"/>
      <c r="J1084" s="29"/>
      <c r="M1084" s="45"/>
      <c r="N1084" s="45"/>
    </row>
    <row r="1085">
      <c r="B1085" s="46"/>
      <c r="C1085" s="47"/>
      <c r="H1085" s="29"/>
      <c r="I1085" s="29"/>
      <c r="J1085" s="29"/>
      <c r="M1085" s="45"/>
      <c r="N1085" s="45"/>
    </row>
    <row r="1086">
      <c r="B1086" s="46"/>
      <c r="C1086" s="47"/>
      <c r="H1086" s="29"/>
      <c r="I1086" s="29"/>
      <c r="J1086" s="29"/>
      <c r="M1086" s="45"/>
      <c r="N1086" s="45"/>
    </row>
    <row r="1087">
      <c r="B1087" s="46"/>
      <c r="C1087" s="47"/>
      <c r="H1087" s="29"/>
      <c r="I1087" s="29"/>
      <c r="J1087" s="29"/>
      <c r="M1087" s="45"/>
      <c r="N1087" s="45"/>
    </row>
    <row r="1088">
      <c r="B1088" s="46"/>
      <c r="C1088" s="47"/>
      <c r="H1088" s="29"/>
      <c r="I1088" s="29"/>
      <c r="J1088" s="29"/>
      <c r="M1088" s="45"/>
      <c r="N1088" s="45"/>
    </row>
    <row r="1089">
      <c r="B1089" s="46"/>
      <c r="C1089" s="47"/>
      <c r="H1089" s="29"/>
      <c r="I1089" s="29"/>
      <c r="J1089" s="29"/>
      <c r="M1089" s="45"/>
      <c r="N1089" s="45"/>
    </row>
    <row r="1090">
      <c r="B1090" s="46"/>
      <c r="C1090" s="47"/>
      <c r="H1090" s="29"/>
      <c r="I1090" s="29"/>
      <c r="J1090" s="29"/>
      <c r="M1090" s="45"/>
      <c r="N1090" s="45"/>
    </row>
    <row r="1091">
      <c r="B1091" s="46"/>
      <c r="C1091" s="47"/>
      <c r="H1091" s="29"/>
      <c r="I1091" s="29"/>
      <c r="J1091" s="29"/>
      <c r="M1091" s="45"/>
      <c r="N1091" s="45"/>
    </row>
    <row r="1092">
      <c r="B1092" s="46"/>
      <c r="C1092" s="47"/>
      <c r="H1092" s="29"/>
      <c r="I1092" s="29"/>
      <c r="J1092" s="29"/>
      <c r="M1092" s="45"/>
      <c r="N1092" s="45"/>
    </row>
    <row r="1093">
      <c r="B1093" s="46"/>
      <c r="C1093" s="47"/>
      <c r="H1093" s="29"/>
      <c r="I1093" s="29"/>
      <c r="J1093" s="29"/>
      <c r="M1093" s="45"/>
      <c r="N1093" s="45"/>
    </row>
    <row r="1094">
      <c r="B1094" s="46"/>
      <c r="C1094" s="47"/>
      <c r="H1094" s="29"/>
      <c r="I1094" s="29"/>
      <c r="J1094" s="29"/>
      <c r="M1094" s="45"/>
      <c r="N1094" s="45"/>
    </row>
    <row r="1095">
      <c r="B1095" s="46"/>
      <c r="C1095" s="47"/>
      <c r="H1095" s="29"/>
      <c r="I1095" s="29"/>
      <c r="J1095" s="29"/>
      <c r="M1095" s="45"/>
      <c r="N1095" s="45"/>
    </row>
    <row r="1096">
      <c r="B1096" s="46"/>
      <c r="C1096" s="47"/>
      <c r="H1096" s="29"/>
      <c r="I1096" s="29"/>
      <c r="J1096" s="29"/>
      <c r="M1096" s="45"/>
      <c r="N1096" s="45"/>
    </row>
    <row r="1097">
      <c r="B1097" s="46"/>
      <c r="C1097" s="47"/>
      <c r="H1097" s="29"/>
      <c r="I1097" s="29"/>
      <c r="J1097" s="29"/>
      <c r="M1097" s="45"/>
      <c r="N1097" s="45"/>
    </row>
    <row r="1098">
      <c r="B1098" s="46"/>
      <c r="C1098" s="47"/>
      <c r="H1098" s="29"/>
      <c r="I1098" s="29"/>
      <c r="J1098" s="29"/>
      <c r="M1098" s="45"/>
      <c r="N1098" s="45"/>
    </row>
    <row r="1099">
      <c r="B1099" s="46"/>
      <c r="C1099" s="47"/>
      <c r="H1099" s="29"/>
      <c r="I1099" s="29"/>
      <c r="J1099" s="29"/>
      <c r="M1099" s="45"/>
      <c r="N1099" s="45"/>
    </row>
    <row r="1100">
      <c r="B1100" s="46"/>
      <c r="C1100" s="47"/>
      <c r="H1100" s="29"/>
      <c r="I1100" s="29"/>
      <c r="J1100" s="29"/>
      <c r="M1100" s="45"/>
      <c r="N1100" s="45"/>
    </row>
    <row r="1101">
      <c r="B1101" s="46"/>
      <c r="C1101" s="47"/>
      <c r="H1101" s="29"/>
      <c r="I1101" s="29"/>
      <c r="J1101" s="29"/>
      <c r="M1101" s="45"/>
      <c r="N1101" s="45"/>
    </row>
    <row r="1102">
      <c r="B1102" s="46"/>
      <c r="C1102" s="47"/>
      <c r="H1102" s="29"/>
      <c r="I1102" s="29"/>
      <c r="J1102" s="29"/>
      <c r="M1102" s="45"/>
      <c r="N1102" s="45"/>
    </row>
    <row r="1103">
      <c r="B1103" s="46"/>
      <c r="C1103" s="47"/>
      <c r="H1103" s="29"/>
      <c r="I1103" s="29"/>
      <c r="J1103" s="29"/>
      <c r="M1103" s="45"/>
      <c r="N1103" s="45"/>
    </row>
    <row r="1104">
      <c r="B1104" s="46"/>
      <c r="C1104" s="47"/>
      <c r="H1104" s="29"/>
      <c r="I1104" s="29"/>
      <c r="J1104" s="29"/>
      <c r="M1104" s="45"/>
      <c r="N1104" s="45"/>
    </row>
    <row r="1105">
      <c r="B1105" s="46"/>
      <c r="C1105" s="47"/>
      <c r="H1105" s="29"/>
      <c r="I1105" s="29"/>
      <c r="J1105" s="29"/>
      <c r="M1105" s="45"/>
      <c r="N1105" s="45"/>
    </row>
    <row r="1106">
      <c r="B1106" s="46"/>
      <c r="C1106" s="47"/>
      <c r="H1106" s="29"/>
      <c r="I1106" s="29"/>
      <c r="J1106" s="29"/>
      <c r="M1106" s="45"/>
      <c r="N1106" s="45"/>
    </row>
    <row r="1107">
      <c r="B1107" s="46"/>
      <c r="C1107" s="47"/>
      <c r="H1107" s="29"/>
      <c r="I1107" s="29"/>
      <c r="J1107" s="29"/>
      <c r="M1107" s="45"/>
      <c r="N1107" s="45"/>
    </row>
    <row r="1108">
      <c r="B1108" s="46"/>
      <c r="C1108" s="47"/>
      <c r="H1108" s="29"/>
      <c r="I1108" s="29"/>
      <c r="J1108" s="29"/>
      <c r="M1108" s="45"/>
      <c r="N1108" s="45"/>
    </row>
    <row r="1109">
      <c r="B1109" s="46"/>
      <c r="C1109" s="47"/>
      <c r="H1109" s="29"/>
      <c r="I1109" s="29"/>
      <c r="J1109" s="29"/>
      <c r="M1109" s="45"/>
      <c r="N1109" s="45"/>
    </row>
    <row r="1110">
      <c r="B1110" s="46"/>
      <c r="C1110" s="47"/>
      <c r="H1110" s="29"/>
      <c r="I1110" s="29"/>
      <c r="J1110" s="29"/>
      <c r="M1110" s="45"/>
      <c r="N1110" s="45"/>
    </row>
    <row r="1111">
      <c r="B1111" s="46"/>
      <c r="C1111" s="47"/>
      <c r="H1111" s="29"/>
      <c r="I1111" s="29"/>
      <c r="J1111" s="29"/>
      <c r="M1111" s="45"/>
      <c r="N1111" s="45"/>
    </row>
    <row r="1112">
      <c r="B1112" s="46"/>
      <c r="C1112" s="47"/>
      <c r="H1112" s="29"/>
      <c r="I1112" s="29"/>
      <c r="J1112" s="29"/>
      <c r="M1112" s="45"/>
      <c r="N1112" s="45"/>
    </row>
    <row r="1113">
      <c r="B1113" s="46"/>
      <c r="C1113" s="47"/>
      <c r="H1113" s="29"/>
      <c r="I1113" s="29"/>
      <c r="J1113" s="29"/>
      <c r="M1113" s="45"/>
      <c r="N1113" s="45"/>
    </row>
    <row r="1114">
      <c r="B1114" s="46"/>
      <c r="C1114" s="47"/>
      <c r="H1114" s="29"/>
      <c r="I1114" s="29"/>
      <c r="J1114" s="29"/>
      <c r="M1114" s="45"/>
      <c r="N1114" s="45"/>
    </row>
    <row r="1115">
      <c r="B1115" s="46"/>
      <c r="C1115" s="47"/>
      <c r="H1115" s="29"/>
      <c r="I1115" s="29"/>
      <c r="J1115" s="29"/>
      <c r="M1115" s="45"/>
      <c r="N1115" s="45"/>
    </row>
    <row r="1116">
      <c r="B1116" s="46"/>
      <c r="C1116" s="47"/>
      <c r="H1116" s="29"/>
      <c r="I1116" s="29"/>
      <c r="J1116" s="29"/>
      <c r="M1116" s="45"/>
      <c r="N1116" s="45"/>
    </row>
    <row r="1117">
      <c r="B1117" s="46"/>
      <c r="C1117" s="47"/>
      <c r="H1117" s="29"/>
      <c r="I1117" s="29"/>
      <c r="J1117" s="29"/>
      <c r="M1117" s="45"/>
      <c r="N1117" s="45"/>
    </row>
    <row r="1118">
      <c r="B1118" s="46"/>
      <c r="C1118" s="47"/>
      <c r="H1118" s="29"/>
      <c r="I1118" s="29"/>
      <c r="J1118" s="29"/>
      <c r="M1118" s="45"/>
      <c r="N1118" s="45"/>
    </row>
    <row r="1119">
      <c r="B1119" s="46"/>
      <c r="C1119" s="47"/>
      <c r="H1119" s="29"/>
      <c r="I1119" s="29"/>
      <c r="J1119" s="29"/>
      <c r="M1119" s="45"/>
      <c r="N1119" s="45"/>
    </row>
    <row r="1120">
      <c r="B1120" s="46"/>
      <c r="C1120" s="47"/>
      <c r="H1120" s="29"/>
      <c r="I1120" s="29"/>
      <c r="J1120" s="29"/>
      <c r="M1120" s="45"/>
      <c r="N1120" s="45"/>
    </row>
    <row r="1121">
      <c r="B1121" s="46"/>
      <c r="C1121" s="47"/>
      <c r="H1121" s="29"/>
      <c r="I1121" s="29"/>
      <c r="J1121" s="29"/>
      <c r="M1121" s="45"/>
      <c r="N1121" s="45"/>
    </row>
    <row r="1122">
      <c r="B1122" s="46"/>
      <c r="C1122" s="47"/>
      <c r="H1122" s="29"/>
      <c r="I1122" s="29"/>
      <c r="J1122" s="29"/>
      <c r="M1122" s="45"/>
      <c r="N1122" s="45"/>
    </row>
    <row r="1123">
      <c r="B1123" s="46"/>
      <c r="C1123" s="47"/>
      <c r="H1123" s="29"/>
      <c r="I1123" s="29"/>
      <c r="J1123" s="29"/>
      <c r="M1123" s="45"/>
      <c r="N1123" s="45"/>
    </row>
    <row r="1124">
      <c r="B1124" s="46"/>
      <c r="C1124" s="47"/>
      <c r="H1124" s="29"/>
      <c r="I1124" s="29"/>
      <c r="J1124" s="29"/>
      <c r="M1124" s="45"/>
      <c r="N1124" s="45"/>
    </row>
    <row r="1125">
      <c r="B1125" s="46"/>
      <c r="C1125" s="47"/>
      <c r="H1125" s="29"/>
      <c r="I1125" s="29"/>
      <c r="J1125" s="29"/>
      <c r="M1125" s="45"/>
      <c r="N1125" s="45"/>
    </row>
    <row r="1126">
      <c r="B1126" s="46"/>
      <c r="C1126" s="47"/>
      <c r="H1126" s="29"/>
      <c r="I1126" s="29"/>
      <c r="J1126" s="29"/>
      <c r="M1126" s="45"/>
      <c r="N1126" s="45"/>
    </row>
    <row r="1127">
      <c r="B1127" s="46"/>
      <c r="C1127" s="47"/>
      <c r="H1127" s="29"/>
      <c r="I1127" s="29"/>
      <c r="J1127" s="29"/>
      <c r="M1127" s="45"/>
      <c r="N1127" s="45"/>
    </row>
    <row r="1128">
      <c r="B1128" s="46"/>
      <c r="C1128" s="47"/>
      <c r="H1128" s="29"/>
      <c r="I1128" s="29"/>
      <c r="J1128" s="29"/>
      <c r="M1128" s="45"/>
      <c r="N1128" s="45"/>
    </row>
    <row r="1129">
      <c r="B1129" s="46"/>
      <c r="C1129" s="47"/>
      <c r="H1129" s="29"/>
      <c r="I1129" s="29"/>
      <c r="J1129" s="29"/>
      <c r="M1129" s="45"/>
      <c r="N1129" s="45"/>
    </row>
    <row r="1130">
      <c r="B1130" s="46"/>
      <c r="C1130" s="47"/>
      <c r="H1130" s="29"/>
      <c r="I1130" s="29"/>
      <c r="J1130" s="29"/>
      <c r="M1130" s="45"/>
      <c r="N1130" s="45"/>
    </row>
    <row r="1131">
      <c r="B1131" s="46"/>
      <c r="C1131" s="47"/>
      <c r="H1131" s="29"/>
      <c r="I1131" s="29"/>
      <c r="J1131" s="29"/>
      <c r="M1131" s="45"/>
      <c r="N1131" s="45"/>
    </row>
    <row r="1132">
      <c r="B1132" s="46"/>
      <c r="C1132" s="47"/>
      <c r="H1132" s="29"/>
      <c r="I1132" s="29"/>
      <c r="J1132" s="29"/>
      <c r="M1132" s="45"/>
      <c r="N1132" s="45"/>
    </row>
    <row r="1133">
      <c r="B1133" s="46"/>
      <c r="C1133" s="47"/>
      <c r="H1133" s="29"/>
      <c r="I1133" s="29"/>
      <c r="J1133" s="29"/>
      <c r="M1133" s="45"/>
      <c r="N1133" s="45"/>
    </row>
    <row r="1134">
      <c r="B1134" s="46"/>
      <c r="C1134" s="47"/>
      <c r="H1134" s="29"/>
      <c r="I1134" s="29"/>
      <c r="J1134" s="29"/>
      <c r="M1134" s="45"/>
      <c r="N1134" s="45"/>
    </row>
    <row r="1135">
      <c r="B1135" s="46"/>
      <c r="C1135" s="47"/>
      <c r="H1135" s="29"/>
      <c r="I1135" s="29"/>
      <c r="J1135" s="29"/>
      <c r="M1135" s="45"/>
      <c r="N1135" s="45"/>
    </row>
    <row r="1136">
      <c r="B1136" s="46"/>
      <c r="C1136" s="47"/>
      <c r="H1136" s="29"/>
      <c r="I1136" s="29"/>
      <c r="J1136" s="29"/>
      <c r="M1136" s="45"/>
      <c r="N1136" s="45"/>
    </row>
    <row r="1137">
      <c r="B1137" s="46"/>
      <c r="C1137" s="47"/>
      <c r="H1137" s="29"/>
      <c r="I1137" s="29"/>
      <c r="J1137" s="29"/>
      <c r="M1137" s="45"/>
      <c r="N1137" s="45"/>
    </row>
    <row r="1138">
      <c r="B1138" s="46"/>
      <c r="C1138" s="47"/>
      <c r="H1138" s="29"/>
      <c r="I1138" s="29"/>
      <c r="J1138" s="29"/>
      <c r="M1138" s="45"/>
      <c r="N1138" s="45"/>
    </row>
    <row r="1139">
      <c r="B1139" s="46"/>
      <c r="C1139" s="47"/>
      <c r="H1139" s="29"/>
      <c r="I1139" s="29"/>
      <c r="J1139" s="29"/>
      <c r="M1139" s="45"/>
      <c r="N1139" s="45"/>
    </row>
    <row r="1140">
      <c r="B1140" s="46"/>
      <c r="C1140" s="47"/>
      <c r="H1140" s="29"/>
      <c r="I1140" s="29"/>
      <c r="J1140" s="29"/>
      <c r="M1140" s="45"/>
      <c r="N1140" s="45"/>
    </row>
    <row r="1141">
      <c r="B1141" s="46"/>
      <c r="C1141" s="47"/>
      <c r="H1141" s="29"/>
      <c r="I1141" s="29"/>
      <c r="J1141" s="29"/>
      <c r="M1141" s="45"/>
      <c r="N1141" s="45"/>
    </row>
    <row r="1142">
      <c r="B1142" s="46"/>
      <c r="C1142" s="47"/>
      <c r="H1142" s="29"/>
      <c r="I1142" s="29"/>
      <c r="J1142" s="29"/>
      <c r="M1142" s="45"/>
      <c r="N1142" s="45"/>
    </row>
    <row r="1143">
      <c r="B1143" s="46"/>
      <c r="C1143" s="47"/>
      <c r="H1143" s="29"/>
      <c r="I1143" s="29"/>
      <c r="J1143" s="29"/>
      <c r="M1143" s="45"/>
      <c r="N1143" s="45"/>
    </row>
    <row r="1144">
      <c r="B1144" s="46"/>
      <c r="C1144" s="47"/>
      <c r="H1144" s="29"/>
      <c r="I1144" s="29"/>
      <c r="J1144" s="29"/>
      <c r="M1144" s="45"/>
      <c r="N1144" s="45"/>
    </row>
    <row r="1145">
      <c r="B1145" s="46"/>
      <c r="C1145" s="47"/>
      <c r="H1145" s="29"/>
      <c r="I1145" s="29"/>
      <c r="J1145" s="29"/>
      <c r="M1145" s="45"/>
      <c r="N1145" s="45"/>
    </row>
    <row r="1146">
      <c r="B1146" s="46"/>
      <c r="C1146" s="47"/>
      <c r="H1146" s="29"/>
      <c r="I1146" s="29"/>
      <c r="J1146" s="29"/>
      <c r="M1146" s="45"/>
      <c r="N1146" s="45"/>
    </row>
    <row r="1147">
      <c r="B1147" s="46"/>
      <c r="C1147" s="47"/>
      <c r="H1147" s="29"/>
      <c r="I1147" s="29"/>
      <c r="J1147" s="29"/>
      <c r="M1147" s="45"/>
      <c r="N1147" s="45"/>
    </row>
    <row r="1148">
      <c r="B1148" s="46"/>
      <c r="C1148" s="47"/>
      <c r="H1148" s="29"/>
      <c r="I1148" s="29"/>
      <c r="J1148" s="29"/>
      <c r="M1148" s="45"/>
      <c r="N1148" s="45"/>
    </row>
    <row r="1149">
      <c r="B1149" s="46"/>
      <c r="C1149" s="47"/>
      <c r="H1149" s="29"/>
      <c r="I1149" s="29"/>
      <c r="J1149" s="29"/>
      <c r="M1149" s="45"/>
      <c r="N1149" s="45"/>
    </row>
    <row r="1150">
      <c r="B1150" s="46"/>
      <c r="C1150" s="47"/>
      <c r="H1150" s="29"/>
      <c r="I1150" s="29"/>
      <c r="J1150" s="29"/>
      <c r="M1150" s="45"/>
      <c r="N1150" s="45"/>
    </row>
    <row r="1151">
      <c r="B1151" s="46"/>
      <c r="C1151" s="47"/>
      <c r="H1151" s="29"/>
      <c r="I1151" s="29"/>
      <c r="J1151" s="29"/>
      <c r="M1151" s="45"/>
      <c r="N1151" s="45"/>
    </row>
    <row r="1152">
      <c r="B1152" s="46"/>
      <c r="C1152" s="47"/>
      <c r="H1152" s="29"/>
      <c r="I1152" s="29"/>
      <c r="J1152" s="29"/>
      <c r="M1152" s="45"/>
      <c r="N1152" s="45"/>
    </row>
    <row r="1153">
      <c r="B1153" s="46"/>
      <c r="C1153" s="47"/>
      <c r="H1153" s="29"/>
      <c r="I1153" s="29"/>
      <c r="J1153" s="29"/>
      <c r="M1153" s="45"/>
      <c r="N1153" s="45"/>
    </row>
    <row r="1154">
      <c r="B1154" s="46"/>
      <c r="C1154" s="47"/>
      <c r="H1154" s="29"/>
      <c r="I1154" s="29"/>
      <c r="J1154" s="29"/>
      <c r="M1154" s="45"/>
      <c r="N1154" s="45"/>
    </row>
    <row r="1155">
      <c r="B1155" s="46"/>
      <c r="C1155" s="47"/>
      <c r="H1155" s="29"/>
      <c r="I1155" s="29"/>
      <c r="J1155" s="29"/>
      <c r="M1155" s="45"/>
      <c r="N1155" s="45"/>
    </row>
    <row r="1156">
      <c r="B1156" s="46"/>
      <c r="C1156" s="47"/>
      <c r="H1156" s="29"/>
      <c r="I1156" s="29"/>
      <c r="J1156" s="29"/>
      <c r="M1156" s="45"/>
      <c r="N1156" s="45"/>
    </row>
    <row r="1157">
      <c r="B1157" s="46"/>
      <c r="C1157" s="47"/>
      <c r="H1157" s="29"/>
      <c r="I1157" s="29"/>
      <c r="J1157" s="29"/>
      <c r="M1157" s="45"/>
      <c r="N1157" s="45"/>
    </row>
    <row r="1158">
      <c r="B1158" s="46"/>
      <c r="C1158" s="47"/>
      <c r="H1158" s="29"/>
      <c r="I1158" s="29"/>
      <c r="J1158" s="29"/>
      <c r="M1158" s="45"/>
      <c r="N1158" s="45"/>
    </row>
    <row r="1159">
      <c r="B1159" s="46"/>
      <c r="C1159" s="47"/>
      <c r="H1159" s="29"/>
      <c r="I1159" s="29"/>
      <c r="J1159" s="29"/>
      <c r="M1159" s="45"/>
      <c r="N1159" s="45"/>
    </row>
    <row r="1160">
      <c r="B1160" s="46"/>
      <c r="C1160" s="47"/>
      <c r="H1160" s="29"/>
      <c r="I1160" s="29"/>
      <c r="J1160" s="29"/>
      <c r="M1160" s="45"/>
      <c r="N1160" s="45"/>
    </row>
    <row r="1161">
      <c r="B1161" s="46"/>
      <c r="C1161" s="47"/>
      <c r="H1161" s="29"/>
      <c r="I1161" s="29"/>
      <c r="J1161" s="29"/>
      <c r="M1161" s="45"/>
      <c r="N1161" s="45"/>
    </row>
    <row r="1162">
      <c r="B1162" s="46"/>
      <c r="C1162" s="47"/>
      <c r="H1162" s="29"/>
      <c r="I1162" s="29"/>
      <c r="J1162" s="29"/>
      <c r="M1162" s="45"/>
      <c r="N1162" s="45"/>
    </row>
    <row r="1163">
      <c r="B1163" s="46"/>
      <c r="C1163" s="47"/>
      <c r="H1163" s="29"/>
      <c r="I1163" s="29"/>
      <c r="J1163" s="29"/>
      <c r="M1163" s="45"/>
      <c r="N1163" s="45"/>
    </row>
    <row r="1164">
      <c r="B1164" s="46"/>
      <c r="C1164" s="47"/>
      <c r="H1164" s="29"/>
      <c r="I1164" s="29"/>
      <c r="J1164" s="29"/>
      <c r="M1164" s="45"/>
      <c r="N1164" s="45"/>
    </row>
    <row r="1165">
      <c r="B1165" s="46"/>
      <c r="C1165" s="47"/>
      <c r="H1165" s="29"/>
      <c r="I1165" s="29"/>
      <c r="J1165" s="29"/>
      <c r="M1165" s="45"/>
      <c r="N1165" s="45"/>
    </row>
    <row r="1166">
      <c r="B1166" s="46"/>
      <c r="C1166" s="47"/>
      <c r="H1166" s="29"/>
      <c r="I1166" s="29"/>
      <c r="J1166" s="29"/>
      <c r="M1166" s="45"/>
      <c r="N1166" s="45"/>
    </row>
    <row r="1167">
      <c r="B1167" s="46"/>
      <c r="C1167" s="47"/>
      <c r="H1167" s="29"/>
      <c r="I1167" s="29"/>
      <c r="J1167" s="29"/>
      <c r="M1167" s="45"/>
      <c r="N1167" s="45"/>
    </row>
    <row r="1168">
      <c r="B1168" s="46"/>
      <c r="C1168" s="47"/>
      <c r="H1168" s="29"/>
      <c r="I1168" s="29"/>
      <c r="J1168" s="29"/>
      <c r="M1168" s="45"/>
      <c r="N1168" s="45"/>
    </row>
    <row r="1169">
      <c r="B1169" s="46"/>
      <c r="C1169" s="47"/>
      <c r="H1169" s="29"/>
      <c r="I1169" s="29"/>
      <c r="J1169" s="29"/>
      <c r="M1169" s="45"/>
      <c r="N1169" s="45"/>
    </row>
    <row r="1170">
      <c r="B1170" s="46"/>
      <c r="C1170" s="47"/>
      <c r="H1170" s="29"/>
      <c r="I1170" s="29"/>
      <c r="J1170" s="29"/>
      <c r="M1170" s="45"/>
      <c r="N1170" s="45"/>
    </row>
    <row r="1171">
      <c r="B1171" s="46"/>
      <c r="C1171" s="47"/>
      <c r="H1171" s="29"/>
      <c r="I1171" s="29"/>
      <c r="J1171" s="29"/>
      <c r="M1171" s="45"/>
      <c r="N1171" s="45"/>
    </row>
    <row r="1172">
      <c r="B1172" s="46"/>
      <c r="C1172" s="47"/>
      <c r="H1172" s="29"/>
      <c r="I1172" s="29"/>
      <c r="J1172" s="29"/>
      <c r="M1172" s="45"/>
      <c r="N1172" s="45"/>
    </row>
    <row r="1173">
      <c r="B1173" s="46"/>
      <c r="C1173" s="47"/>
      <c r="H1173" s="29"/>
      <c r="I1173" s="29"/>
      <c r="J1173" s="29"/>
      <c r="M1173" s="45"/>
      <c r="N1173" s="45"/>
    </row>
    <row r="1174">
      <c r="B1174" s="46"/>
      <c r="C1174" s="47"/>
      <c r="H1174" s="29"/>
      <c r="I1174" s="29"/>
      <c r="J1174" s="29"/>
      <c r="M1174" s="45"/>
      <c r="N1174" s="45"/>
    </row>
    <row r="1175">
      <c r="B1175" s="46"/>
      <c r="C1175" s="47"/>
      <c r="H1175" s="29"/>
      <c r="I1175" s="29"/>
      <c r="J1175" s="29"/>
      <c r="M1175" s="45"/>
      <c r="N1175" s="45"/>
    </row>
    <row r="1176">
      <c r="B1176" s="46"/>
      <c r="C1176" s="47"/>
      <c r="H1176" s="29"/>
      <c r="I1176" s="29"/>
      <c r="J1176" s="29"/>
      <c r="M1176" s="45"/>
      <c r="N1176" s="45"/>
    </row>
    <row r="1177">
      <c r="B1177" s="46"/>
      <c r="C1177" s="47"/>
      <c r="H1177" s="29"/>
      <c r="I1177" s="29"/>
      <c r="J1177" s="29"/>
      <c r="M1177" s="45"/>
      <c r="N1177" s="45"/>
    </row>
    <row r="1178">
      <c r="B1178" s="46"/>
      <c r="C1178" s="47"/>
      <c r="H1178" s="29"/>
      <c r="I1178" s="29"/>
      <c r="J1178" s="29"/>
      <c r="M1178" s="45"/>
      <c r="N1178" s="45"/>
    </row>
    <row r="1179">
      <c r="B1179" s="46"/>
      <c r="C1179" s="47"/>
      <c r="H1179" s="29"/>
      <c r="I1179" s="29"/>
      <c r="J1179" s="29"/>
      <c r="M1179" s="45"/>
      <c r="N1179" s="45"/>
    </row>
    <row r="1180">
      <c r="B1180" s="46"/>
      <c r="C1180" s="47"/>
      <c r="H1180" s="29"/>
      <c r="I1180" s="29"/>
      <c r="J1180" s="29"/>
      <c r="M1180" s="45"/>
      <c r="N1180" s="45"/>
    </row>
    <row r="1181">
      <c r="B1181" s="46"/>
      <c r="C1181" s="47"/>
      <c r="H1181" s="29"/>
      <c r="I1181" s="29"/>
      <c r="J1181" s="29"/>
      <c r="M1181" s="45"/>
      <c r="N1181" s="45"/>
    </row>
    <row r="1182">
      <c r="B1182" s="46"/>
      <c r="C1182" s="47"/>
      <c r="H1182" s="29"/>
      <c r="I1182" s="29"/>
      <c r="J1182" s="29"/>
      <c r="M1182" s="45"/>
      <c r="N1182" s="45"/>
    </row>
    <row r="1183">
      <c r="B1183" s="46"/>
      <c r="C1183" s="47"/>
      <c r="H1183" s="29"/>
      <c r="I1183" s="29"/>
      <c r="J1183" s="29"/>
      <c r="M1183" s="45"/>
      <c r="N1183" s="45"/>
    </row>
    <row r="1184">
      <c r="B1184" s="46"/>
      <c r="C1184" s="47"/>
      <c r="H1184" s="29"/>
      <c r="I1184" s="29"/>
      <c r="J1184" s="29"/>
      <c r="M1184" s="45"/>
      <c r="N1184" s="45"/>
    </row>
    <row r="1185">
      <c r="B1185" s="46"/>
      <c r="C1185" s="47"/>
      <c r="H1185" s="29"/>
      <c r="I1185" s="29"/>
      <c r="J1185" s="29"/>
      <c r="M1185" s="45"/>
      <c r="N1185" s="45"/>
    </row>
    <row r="1186">
      <c r="B1186" s="46"/>
      <c r="C1186" s="47"/>
      <c r="H1186" s="29"/>
      <c r="I1186" s="29"/>
      <c r="J1186" s="29"/>
      <c r="M1186" s="45"/>
      <c r="N1186" s="45"/>
    </row>
    <row r="1187">
      <c r="B1187" s="46"/>
      <c r="C1187" s="47"/>
      <c r="H1187" s="29"/>
      <c r="I1187" s="29"/>
      <c r="J1187" s="29"/>
      <c r="M1187" s="45"/>
      <c r="N1187" s="45"/>
    </row>
    <row r="1188">
      <c r="B1188" s="46"/>
      <c r="C1188" s="47"/>
      <c r="H1188" s="29"/>
      <c r="I1188" s="29"/>
      <c r="J1188" s="29"/>
      <c r="M1188" s="45"/>
      <c r="N1188" s="45"/>
    </row>
    <row r="1189">
      <c r="B1189" s="46"/>
      <c r="C1189" s="47"/>
      <c r="H1189" s="29"/>
      <c r="I1189" s="29"/>
      <c r="J1189" s="29"/>
      <c r="M1189" s="45"/>
      <c r="N1189" s="45"/>
    </row>
    <row r="1190">
      <c r="B1190" s="46"/>
      <c r="C1190" s="47"/>
      <c r="H1190" s="29"/>
      <c r="I1190" s="29"/>
      <c r="J1190" s="29"/>
      <c r="M1190" s="45"/>
      <c r="N1190" s="45"/>
    </row>
    <row r="1191">
      <c r="B1191" s="46"/>
      <c r="C1191" s="47"/>
      <c r="H1191" s="29"/>
      <c r="I1191" s="29"/>
      <c r="J1191" s="29"/>
      <c r="M1191" s="45"/>
      <c r="N1191" s="45"/>
    </row>
    <row r="1192">
      <c r="B1192" s="46"/>
      <c r="C1192" s="47"/>
      <c r="H1192" s="29"/>
      <c r="I1192" s="29"/>
      <c r="J1192" s="29"/>
      <c r="M1192" s="45"/>
      <c r="N1192" s="45"/>
    </row>
    <row r="1193">
      <c r="B1193" s="46"/>
      <c r="C1193" s="47"/>
      <c r="H1193" s="29"/>
      <c r="I1193" s="29"/>
      <c r="J1193" s="29"/>
      <c r="M1193" s="45"/>
      <c r="N1193" s="45"/>
    </row>
    <row r="1194">
      <c r="B1194" s="46"/>
      <c r="C1194" s="47"/>
      <c r="H1194" s="29"/>
      <c r="I1194" s="29"/>
      <c r="J1194" s="29"/>
      <c r="M1194" s="45"/>
      <c r="N1194" s="45"/>
    </row>
    <row r="1195">
      <c r="B1195" s="46"/>
      <c r="C1195" s="47"/>
      <c r="H1195" s="29"/>
      <c r="I1195" s="29"/>
      <c r="J1195" s="29"/>
      <c r="M1195" s="45"/>
      <c r="N1195" s="45"/>
    </row>
    <row r="1196">
      <c r="B1196" s="46"/>
      <c r="C1196" s="47"/>
      <c r="H1196" s="29"/>
      <c r="I1196" s="29"/>
      <c r="J1196" s="29"/>
      <c r="M1196" s="45"/>
      <c r="N1196" s="45"/>
    </row>
    <row r="1197">
      <c r="B1197" s="46"/>
      <c r="C1197" s="47"/>
      <c r="H1197" s="29"/>
      <c r="I1197" s="29"/>
      <c r="J1197" s="29"/>
      <c r="M1197" s="45"/>
      <c r="N1197" s="45"/>
    </row>
    <row r="1198">
      <c r="B1198" s="46"/>
      <c r="C1198" s="47"/>
      <c r="H1198" s="29"/>
      <c r="I1198" s="29"/>
      <c r="J1198" s="29"/>
      <c r="M1198" s="45"/>
      <c r="N1198" s="45"/>
    </row>
    <row r="1199">
      <c r="B1199" s="46"/>
      <c r="C1199" s="47"/>
      <c r="H1199" s="29"/>
      <c r="I1199" s="29"/>
      <c r="J1199" s="29"/>
      <c r="M1199" s="45"/>
      <c r="N1199" s="45"/>
    </row>
    <row r="1200">
      <c r="B1200" s="46"/>
      <c r="C1200" s="47"/>
      <c r="H1200" s="29"/>
      <c r="I1200" s="29"/>
      <c r="J1200" s="29"/>
      <c r="M1200" s="45"/>
      <c r="N1200" s="45"/>
    </row>
    <row r="1201">
      <c r="B1201" s="46"/>
      <c r="C1201" s="47"/>
      <c r="H1201" s="29"/>
      <c r="I1201" s="29"/>
      <c r="J1201" s="29"/>
      <c r="M1201" s="45"/>
      <c r="N1201" s="45"/>
    </row>
    <row r="1202">
      <c r="B1202" s="46"/>
      <c r="C1202" s="47"/>
      <c r="H1202" s="29"/>
      <c r="I1202" s="29"/>
      <c r="J1202" s="29"/>
      <c r="M1202" s="45"/>
      <c r="N1202" s="45"/>
    </row>
    <row r="1203">
      <c r="B1203" s="46"/>
      <c r="C1203" s="47"/>
      <c r="H1203" s="29"/>
      <c r="I1203" s="29"/>
      <c r="J1203" s="29"/>
      <c r="M1203" s="45"/>
      <c r="N1203" s="45"/>
    </row>
    <row r="1204">
      <c r="B1204" s="46"/>
      <c r="C1204" s="47"/>
      <c r="H1204" s="29"/>
      <c r="I1204" s="29"/>
      <c r="J1204" s="29"/>
      <c r="M1204" s="45"/>
      <c r="N1204" s="45"/>
    </row>
    <row r="1205">
      <c r="B1205" s="46"/>
      <c r="C1205" s="47"/>
      <c r="H1205" s="29"/>
      <c r="I1205" s="29"/>
      <c r="J1205" s="29"/>
      <c r="M1205" s="45"/>
      <c r="N1205" s="45"/>
    </row>
    <row r="1206">
      <c r="B1206" s="46"/>
      <c r="C1206" s="47"/>
      <c r="H1206" s="29"/>
      <c r="I1206" s="29"/>
      <c r="J1206" s="29"/>
      <c r="M1206" s="45"/>
      <c r="N1206" s="45"/>
    </row>
    <row r="1207">
      <c r="B1207" s="46"/>
      <c r="C1207" s="47"/>
      <c r="H1207" s="29"/>
      <c r="I1207" s="29"/>
      <c r="J1207" s="29"/>
      <c r="M1207" s="45"/>
      <c r="N1207" s="45"/>
    </row>
    <row r="1208">
      <c r="B1208" s="46"/>
      <c r="C1208" s="47"/>
      <c r="H1208" s="29"/>
      <c r="I1208" s="29"/>
      <c r="J1208" s="29"/>
      <c r="M1208" s="45"/>
      <c r="N1208" s="45"/>
    </row>
    <row r="1209">
      <c r="B1209" s="46"/>
      <c r="C1209" s="47"/>
      <c r="H1209" s="29"/>
      <c r="I1209" s="29"/>
      <c r="J1209" s="29"/>
      <c r="M1209" s="45"/>
      <c r="N1209" s="45"/>
    </row>
    <row r="1210">
      <c r="B1210" s="46"/>
      <c r="C1210" s="47"/>
      <c r="H1210" s="29"/>
      <c r="I1210" s="29"/>
      <c r="J1210" s="29"/>
      <c r="M1210" s="45"/>
      <c r="N1210" s="45"/>
    </row>
    <row r="1211">
      <c r="B1211" s="46"/>
      <c r="C1211" s="47"/>
      <c r="H1211" s="29"/>
      <c r="I1211" s="29"/>
      <c r="J1211" s="29"/>
      <c r="M1211" s="45"/>
      <c r="N1211" s="45"/>
    </row>
    <row r="1212">
      <c r="B1212" s="46"/>
      <c r="C1212" s="47"/>
      <c r="H1212" s="29"/>
      <c r="I1212" s="29"/>
      <c r="J1212" s="29"/>
      <c r="M1212" s="45"/>
      <c r="N1212" s="45"/>
    </row>
    <row r="1213">
      <c r="B1213" s="46"/>
      <c r="C1213" s="47"/>
      <c r="H1213" s="29"/>
      <c r="I1213" s="29"/>
      <c r="J1213" s="29"/>
      <c r="M1213" s="45"/>
      <c r="N1213" s="45"/>
    </row>
    <row r="1214">
      <c r="B1214" s="46"/>
      <c r="C1214" s="47"/>
      <c r="H1214" s="29"/>
      <c r="I1214" s="29"/>
      <c r="J1214" s="29"/>
      <c r="M1214" s="45"/>
      <c r="N1214" s="45"/>
    </row>
    <row r="1215">
      <c r="B1215" s="46"/>
      <c r="C1215" s="47"/>
      <c r="H1215" s="29"/>
      <c r="I1215" s="29"/>
      <c r="J1215" s="29"/>
      <c r="M1215" s="45"/>
      <c r="N1215" s="45"/>
    </row>
    <row r="1216">
      <c r="B1216" s="46"/>
      <c r="C1216" s="47"/>
      <c r="H1216" s="29"/>
      <c r="I1216" s="29"/>
      <c r="J1216" s="29"/>
      <c r="M1216" s="45"/>
      <c r="N1216" s="45"/>
    </row>
    <row r="1217">
      <c r="B1217" s="46"/>
      <c r="C1217" s="47"/>
      <c r="H1217" s="29"/>
      <c r="I1217" s="29"/>
      <c r="J1217" s="29"/>
      <c r="M1217" s="45"/>
      <c r="N1217" s="45"/>
    </row>
    <row r="1218">
      <c r="B1218" s="46"/>
      <c r="C1218" s="47"/>
      <c r="H1218" s="29"/>
      <c r="I1218" s="29"/>
      <c r="J1218" s="29"/>
      <c r="M1218" s="45"/>
      <c r="N1218" s="45"/>
    </row>
    <row r="1219">
      <c r="B1219" s="46"/>
      <c r="C1219" s="47"/>
      <c r="H1219" s="29"/>
      <c r="I1219" s="29"/>
      <c r="J1219" s="29"/>
      <c r="M1219" s="45"/>
      <c r="N1219" s="45"/>
    </row>
    <row r="1220">
      <c r="B1220" s="46"/>
      <c r="C1220" s="47"/>
      <c r="H1220" s="29"/>
      <c r="I1220" s="29"/>
      <c r="J1220" s="29"/>
      <c r="M1220" s="45"/>
      <c r="N1220" s="45"/>
    </row>
    <row r="1221">
      <c r="B1221" s="46"/>
      <c r="C1221" s="47"/>
      <c r="H1221" s="29"/>
      <c r="I1221" s="29"/>
      <c r="J1221" s="29"/>
      <c r="M1221" s="45"/>
      <c r="N1221" s="45"/>
    </row>
    <row r="1222">
      <c r="B1222" s="46"/>
      <c r="C1222" s="47"/>
      <c r="H1222" s="29"/>
      <c r="I1222" s="29"/>
      <c r="J1222" s="29"/>
      <c r="M1222" s="45"/>
      <c r="N1222" s="45"/>
    </row>
    <row r="1223">
      <c r="B1223" s="46"/>
      <c r="C1223" s="47"/>
      <c r="H1223" s="29"/>
      <c r="I1223" s="29"/>
      <c r="J1223" s="29"/>
      <c r="M1223" s="45"/>
      <c r="N1223" s="45"/>
    </row>
    <row r="1224">
      <c r="B1224" s="46"/>
      <c r="C1224" s="47"/>
      <c r="H1224" s="29"/>
      <c r="I1224" s="29"/>
      <c r="J1224" s="29"/>
      <c r="M1224" s="45"/>
      <c r="N1224" s="45"/>
    </row>
    <row r="1225">
      <c r="B1225" s="46"/>
      <c r="C1225" s="47"/>
      <c r="H1225" s="29"/>
      <c r="I1225" s="29"/>
      <c r="J1225" s="29"/>
      <c r="M1225" s="45"/>
      <c r="N1225" s="45"/>
    </row>
    <row r="1226">
      <c r="B1226" s="46"/>
      <c r="C1226" s="47"/>
      <c r="H1226" s="29"/>
      <c r="I1226" s="29"/>
      <c r="J1226" s="29"/>
      <c r="M1226" s="45"/>
      <c r="N1226" s="45"/>
    </row>
    <row r="1227">
      <c r="B1227" s="46"/>
      <c r="C1227" s="47"/>
      <c r="H1227" s="29"/>
      <c r="I1227" s="29"/>
      <c r="J1227" s="29"/>
      <c r="M1227" s="45"/>
      <c r="N1227" s="45"/>
    </row>
    <row r="1228">
      <c r="B1228" s="46"/>
      <c r="C1228" s="47"/>
      <c r="H1228" s="29"/>
      <c r="I1228" s="29"/>
      <c r="J1228" s="29"/>
      <c r="M1228" s="45"/>
      <c r="N1228" s="45"/>
    </row>
    <row r="1229">
      <c r="B1229" s="46"/>
      <c r="C1229" s="47"/>
      <c r="H1229" s="29"/>
      <c r="I1229" s="29"/>
      <c r="J1229" s="29"/>
      <c r="M1229" s="45"/>
      <c r="N1229" s="45"/>
    </row>
    <row r="1230">
      <c r="B1230" s="46"/>
      <c r="C1230" s="47"/>
      <c r="H1230" s="29"/>
      <c r="I1230" s="29"/>
      <c r="J1230" s="29"/>
      <c r="M1230" s="45"/>
      <c r="N1230" s="45"/>
    </row>
    <row r="1231">
      <c r="B1231" s="46"/>
      <c r="C1231" s="47"/>
      <c r="H1231" s="29"/>
      <c r="I1231" s="29"/>
      <c r="J1231" s="29"/>
      <c r="M1231" s="45"/>
      <c r="N1231" s="45"/>
    </row>
    <row r="1232">
      <c r="B1232" s="46"/>
      <c r="C1232" s="47"/>
      <c r="H1232" s="29"/>
      <c r="I1232" s="29"/>
      <c r="J1232" s="29"/>
      <c r="M1232" s="45"/>
      <c r="N1232" s="45"/>
    </row>
    <row r="1233">
      <c r="B1233" s="46"/>
      <c r="C1233" s="47"/>
      <c r="H1233" s="29"/>
      <c r="I1233" s="29"/>
      <c r="J1233" s="29"/>
      <c r="M1233" s="45"/>
      <c r="N1233" s="45"/>
    </row>
    <row r="1234">
      <c r="B1234" s="46"/>
      <c r="C1234" s="47"/>
      <c r="H1234" s="29"/>
      <c r="I1234" s="29"/>
      <c r="J1234" s="29"/>
      <c r="M1234" s="45"/>
      <c r="N1234" s="45"/>
    </row>
    <row r="1235">
      <c r="B1235" s="46"/>
      <c r="C1235" s="47"/>
      <c r="H1235" s="29"/>
      <c r="I1235" s="29"/>
      <c r="J1235" s="29"/>
      <c r="M1235" s="45"/>
      <c r="N1235" s="45"/>
    </row>
    <row r="1236">
      <c r="B1236" s="46"/>
      <c r="C1236" s="47"/>
      <c r="H1236" s="29"/>
      <c r="I1236" s="29"/>
      <c r="J1236" s="29"/>
      <c r="M1236" s="45"/>
      <c r="N1236" s="45"/>
    </row>
    <row r="1237">
      <c r="B1237" s="46"/>
      <c r="C1237" s="47"/>
      <c r="H1237" s="29"/>
      <c r="I1237" s="29"/>
      <c r="J1237" s="29"/>
      <c r="M1237" s="45"/>
      <c r="N1237" s="45"/>
    </row>
    <row r="1238">
      <c r="B1238" s="46"/>
      <c r="C1238" s="47"/>
      <c r="H1238" s="29"/>
      <c r="I1238" s="29"/>
      <c r="J1238" s="29"/>
      <c r="M1238" s="45"/>
      <c r="N1238" s="45"/>
    </row>
    <row r="1239">
      <c r="B1239" s="46"/>
      <c r="C1239" s="47"/>
      <c r="H1239" s="29"/>
      <c r="I1239" s="29"/>
      <c r="J1239" s="29"/>
      <c r="M1239" s="45"/>
      <c r="N1239" s="45"/>
    </row>
    <row r="1240">
      <c r="B1240" s="46"/>
      <c r="C1240" s="47"/>
      <c r="H1240" s="29"/>
      <c r="I1240" s="29"/>
      <c r="J1240" s="29"/>
      <c r="M1240" s="45"/>
      <c r="N1240" s="45"/>
    </row>
    <row r="1241">
      <c r="B1241" s="46"/>
      <c r="C1241" s="47"/>
      <c r="H1241" s="29"/>
      <c r="I1241" s="29"/>
      <c r="J1241" s="29"/>
      <c r="M1241" s="45"/>
      <c r="N1241" s="45"/>
    </row>
    <row r="1242">
      <c r="B1242" s="46"/>
      <c r="C1242" s="47"/>
      <c r="H1242" s="29"/>
      <c r="I1242" s="29"/>
      <c r="J1242" s="29"/>
      <c r="M1242" s="45"/>
      <c r="N1242" s="45"/>
    </row>
    <row r="1243">
      <c r="B1243" s="46"/>
      <c r="C1243" s="47"/>
      <c r="H1243" s="29"/>
      <c r="I1243" s="29"/>
      <c r="J1243" s="29"/>
      <c r="M1243" s="45"/>
      <c r="N1243" s="45"/>
    </row>
    <row r="1244">
      <c r="B1244" s="46"/>
      <c r="C1244" s="47"/>
      <c r="H1244" s="29"/>
      <c r="I1244" s="29"/>
      <c r="J1244" s="29"/>
      <c r="M1244" s="45"/>
      <c r="N1244" s="45"/>
    </row>
    <row r="1245">
      <c r="B1245" s="46"/>
      <c r="C1245" s="47"/>
      <c r="H1245" s="29"/>
      <c r="I1245" s="29"/>
      <c r="J1245" s="29"/>
      <c r="M1245" s="45"/>
      <c r="N1245" s="45"/>
    </row>
    <row r="1246">
      <c r="B1246" s="46"/>
      <c r="C1246" s="47"/>
      <c r="H1246" s="29"/>
      <c r="I1246" s="29"/>
      <c r="J1246" s="29"/>
      <c r="M1246" s="45"/>
      <c r="N1246" s="45"/>
    </row>
    <row r="1247">
      <c r="B1247" s="46"/>
      <c r="C1247" s="47"/>
      <c r="H1247" s="29"/>
      <c r="I1247" s="29"/>
      <c r="J1247" s="29"/>
      <c r="M1247" s="45"/>
      <c r="N1247" s="45"/>
    </row>
    <row r="1248">
      <c r="B1248" s="46"/>
      <c r="C1248" s="47"/>
      <c r="H1248" s="29"/>
      <c r="I1248" s="29"/>
      <c r="J1248" s="29"/>
      <c r="M1248" s="45"/>
      <c r="N1248" s="45"/>
    </row>
    <row r="1249">
      <c r="B1249" s="46"/>
      <c r="C1249" s="47"/>
      <c r="H1249" s="29"/>
      <c r="I1249" s="29"/>
      <c r="J1249" s="29"/>
      <c r="M1249" s="45"/>
      <c r="N1249" s="45"/>
    </row>
    <row r="1250">
      <c r="B1250" s="46"/>
      <c r="C1250" s="47"/>
      <c r="H1250" s="29"/>
      <c r="I1250" s="29"/>
      <c r="J1250" s="29"/>
      <c r="M1250" s="45"/>
      <c r="N1250" s="45"/>
    </row>
    <row r="1251">
      <c r="B1251" s="46"/>
      <c r="C1251" s="47"/>
      <c r="H1251" s="29"/>
      <c r="I1251" s="29"/>
      <c r="J1251" s="29"/>
      <c r="M1251" s="45"/>
      <c r="N1251" s="45"/>
    </row>
    <row r="1252">
      <c r="B1252" s="46"/>
      <c r="C1252" s="47"/>
      <c r="H1252" s="29"/>
      <c r="I1252" s="29"/>
      <c r="J1252" s="29"/>
      <c r="M1252" s="45"/>
      <c r="N1252" s="45"/>
    </row>
    <row r="1253">
      <c r="B1253" s="46"/>
      <c r="C1253" s="47"/>
      <c r="H1253" s="29"/>
      <c r="I1253" s="29"/>
      <c r="J1253" s="29"/>
      <c r="M1253" s="45"/>
      <c r="N1253" s="45"/>
    </row>
    <row r="1254">
      <c r="B1254" s="46"/>
      <c r="C1254" s="47"/>
      <c r="H1254" s="29"/>
      <c r="I1254" s="29"/>
      <c r="J1254" s="29"/>
      <c r="M1254" s="45"/>
      <c r="N1254" s="45"/>
    </row>
    <row r="1255">
      <c r="B1255" s="46"/>
      <c r="C1255" s="47"/>
      <c r="H1255" s="29"/>
      <c r="I1255" s="29"/>
      <c r="J1255" s="29"/>
      <c r="M1255" s="45"/>
      <c r="N1255" s="45"/>
    </row>
    <row r="1256">
      <c r="B1256" s="46"/>
      <c r="C1256" s="47"/>
      <c r="H1256" s="29"/>
      <c r="I1256" s="29"/>
      <c r="J1256" s="29"/>
      <c r="M1256" s="45"/>
      <c r="N1256" s="45"/>
    </row>
    <row r="1257">
      <c r="B1257" s="46"/>
      <c r="C1257" s="47"/>
      <c r="H1257" s="29"/>
      <c r="I1257" s="29"/>
      <c r="J1257" s="29"/>
      <c r="M1257" s="45"/>
      <c r="N1257" s="45"/>
    </row>
    <row r="1258">
      <c r="B1258" s="46"/>
      <c r="C1258" s="47"/>
      <c r="H1258" s="29"/>
      <c r="I1258" s="29"/>
      <c r="J1258" s="29"/>
      <c r="M1258" s="45"/>
      <c r="N1258" s="45"/>
    </row>
    <row r="1259">
      <c r="B1259" s="46"/>
      <c r="C1259" s="47"/>
      <c r="H1259" s="29"/>
      <c r="I1259" s="29"/>
      <c r="J1259" s="29"/>
      <c r="M1259" s="45"/>
      <c r="N1259" s="45"/>
    </row>
    <row r="1260">
      <c r="B1260" s="46"/>
      <c r="C1260" s="47"/>
      <c r="H1260" s="29"/>
      <c r="I1260" s="29"/>
      <c r="J1260" s="29"/>
      <c r="M1260" s="45"/>
      <c r="N1260" s="45"/>
    </row>
    <row r="1261">
      <c r="B1261" s="46"/>
      <c r="C1261" s="47"/>
      <c r="H1261" s="29"/>
      <c r="I1261" s="29"/>
      <c r="J1261" s="29"/>
      <c r="M1261" s="45"/>
      <c r="N1261" s="45"/>
    </row>
    <row r="1262">
      <c r="B1262" s="46"/>
      <c r="C1262" s="47"/>
      <c r="H1262" s="29"/>
      <c r="I1262" s="29"/>
      <c r="J1262" s="29"/>
      <c r="M1262" s="45"/>
      <c r="N1262" s="45"/>
    </row>
    <row r="1263">
      <c r="B1263" s="46"/>
      <c r="C1263" s="47"/>
      <c r="H1263" s="29"/>
      <c r="I1263" s="29"/>
      <c r="J1263" s="29"/>
      <c r="M1263" s="45"/>
      <c r="N1263" s="45"/>
    </row>
    <row r="1264">
      <c r="B1264" s="46"/>
      <c r="C1264" s="47"/>
      <c r="H1264" s="29"/>
      <c r="I1264" s="29"/>
      <c r="J1264" s="29"/>
      <c r="M1264" s="45"/>
      <c r="N1264" s="45"/>
    </row>
    <row r="1265">
      <c r="B1265" s="46"/>
      <c r="C1265" s="47"/>
      <c r="H1265" s="29"/>
      <c r="I1265" s="29"/>
      <c r="J1265" s="29"/>
      <c r="M1265" s="45"/>
      <c r="N1265" s="45"/>
    </row>
    <row r="1266">
      <c r="B1266" s="46"/>
      <c r="C1266" s="47"/>
      <c r="H1266" s="29"/>
      <c r="I1266" s="29"/>
      <c r="J1266" s="29"/>
      <c r="M1266" s="45"/>
      <c r="N1266" s="45"/>
    </row>
    <row r="1267">
      <c r="B1267" s="46"/>
      <c r="C1267" s="47"/>
      <c r="H1267" s="29"/>
      <c r="I1267" s="29"/>
      <c r="J1267" s="29"/>
      <c r="M1267" s="45"/>
      <c r="N1267" s="45"/>
    </row>
    <row r="1268">
      <c r="B1268" s="46"/>
      <c r="C1268" s="47"/>
      <c r="H1268" s="29"/>
      <c r="I1268" s="29"/>
      <c r="J1268" s="29"/>
      <c r="M1268" s="45"/>
      <c r="N1268" s="45"/>
    </row>
    <row r="1269">
      <c r="B1269" s="46"/>
      <c r="C1269" s="47"/>
      <c r="H1269" s="29"/>
      <c r="I1269" s="29"/>
      <c r="J1269" s="29"/>
      <c r="M1269" s="45"/>
      <c r="N1269" s="45"/>
    </row>
    <row r="1270">
      <c r="B1270" s="46"/>
      <c r="C1270" s="47"/>
      <c r="H1270" s="29"/>
      <c r="I1270" s="29"/>
      <c r="J1270" s="29"/>
      <c r="M1270" s="45"/>
      <c r="N1270" s="45"/>
    </row>
    <row r="1271">
      <c r="B1271" s="46"/>
      <c r="C1271" s="47"/>
      <c r="H1271" s="29"/>
      <c r="I1271" s="29"/>
      <c r="J1271" s="29"/>
      <c r="M1271" s="45"/>
      <c r="N1271" s="45"/>
    </row>
    <row r="1272">
      <c r="B1272" s="46"/>
      <c r="C1272" s="47"/>
      <c r="H1272" s="29"/>
      <c r="I1272" s="29"/>
      <c r="J1272" s="29"/>
      <c r="M1272" s="45"/>
      <c r="N1272" s="45"/>
    </row>
    <row r="1273">
      <c r="B1273" s="46"/>
      <c r="C1273" s="47"/>
      <c r="H1273" s="29"/>
      <c r="I1273" s="29"/>
      <c r="J1273" s="29"/>
      <c r="M1273" s="45"/>
      <c r="N1273" s="45"/>
    </row>
    <row r="1274">
      <c r="B1274" s="46"/>
      <c r="C1274" s="47"/>
      <c r="H1274" s="29"/>
      <c r="I1274" s="29"/>
      <c r="J1274" s="29"/>
      <c r="M1274" s="45"/>
      <c r="N1274" s="45"/>
    </row>
    <row r="1275">
      <c r="B1275" s="46"/>
      <c r="C1275" s="47"/>
      <c r="H1275" s="29"/>
      <c r="I1275" s="29"/>
      <c r="J1275" s="29"/>
      <c r="M1275" s="45"/>
      <c r="N1275" s="45"/>
    </row>
    <row r="1276">
      <c r="B1276" s="46"/>
      <c r="C1276" s="47"/>
      <c r="H1276" s="29"/>
      <c r="I1276" s="29"/>
      <c r="J1276" s="29"/>
      <c r="M1276" s="45"/>
      <c r="N1276" s="45"/>
    </row>
    <row r="1277">
      <c r="B1277" s="46"/>
      <c r="C1277" s="47"/>
      <c r="H1277" s="29"/>
      <c r="I1277" s="29"/>
      <c r="J1277" s="29"/>
      <c r="M1277" s="45"/>
      <c r="N1277" s="45"/>
    </row>
    <row r="1278">
      <c r="B1278" s="46"/>
      <c r="C1278" s="47"/>
      <c r="H1278" s="29"/>
      <c r="I1278" s="29"/>
      <c r="J1278" s="29"/>
      <c r="M1278" s="45"/>
      <c r="N1278" s="45"/>
    </row>
    <row r="1279">
      <c r="B1279" s="46"/>
      <c r="C1279" s="47"/>
      <c r="H1279" s="29"/>
      <c r="I1279" s="29"/>
      <c r="J1279" s="29"/>
      <c r="M1279" s="45"/>
      <c r="N1279" s="45"/>
    </row>
    <row r="1280">
      <c r="B1280" s="46"/>
      <c r="C1280" s="47"/>
      <c r="H1280" s="29"/>
      <c r="I1280" s="29"/>
      <c r="J1280" s="29"/>
      <c r="M1280" s="45"/>
      <c r="N1280" s="45"/>
    </row>
    <row r="1281">
      <c r="B1281" s="46"/>
      <c r="C1281" s="47"/>
      <c r="H1281" s="29"/>
      <c r="I1281" s="29"/>
      <c r="J1281" s="29"/>
      <c r="M1281" s="45"/>
      <c r="N1281" s="45"/>
    </row>
    <row r="1282">
      <c r="B1282" s="46"/>
      <c r="C1282" s="47"/>
      <c r="H1282" s="29"/>
      <c r="I1282" s="29"/>
      <c r="J1282" s="29"/>
      <c r="M1282" s="45"/>
      <c r="N1282" s="45"/>
    </row>
    <row r="1283">
      <c r="B1283" s="46"/>
      <c r="C1283" s="47"/>
      <c r="H1283" s="29"/>
      <c r="I1283" s="29"/>
      <c r="J1283" s="29"/>
      <c r="M1283" s="45"/>
      <c r="N1283" s="45"/>
    </row>
    <row r="1284">
      <c r="B1284" s="46"/>
      <c r="C1284" s="47"/>
      <c r="H1284" s="29"/>
      <c r="I1284" s="29"/>
      <c r="J1284" s="29"/>
      <c r="M1284" s="45"/>
      <c r="N1284" s="45"/>
    </row>
    <row r="1285">
      <c r="B1285" s="46"/>
      <c r="C1285" s="47"/>
      <c r="H1285" s="29"/>
      <c r="I1285" s="29"/>
      <c r="J1285" s="29"/>
      <c r="M1285" s="45"/>
      <c r="N1285" s="45"/>
    </row>
    <row r="1286">
      <c r="B1286" s="46"/>
      <c r="C1286" s="47"/>
      <c r="H1286" s="29"/>
      <c r="I1286" s="29"/>
      <c r="J1286" s="29"/>
      <c r="M1286" s="45"/>
      <c r="N1286" s="45"/>
    </row>
    <row r="1287">
      <c r="B1287" s="46"/>
      <c r="C1287" s="47"/>
      <c r="H1287" s="29"/>
      <c r="I1287" s="29"/>
      <c r="J1287" s="29"/>
      <c r="M1287" s="45"/>
      <c r="N1287" s="45"/>
    </row>
    <row r="1288">
      <c r="B1288" s="46"/>
      <c r="C1288" s="47"/>
      <c r="H1288" s="29"/>
      <c r="I1288" s="29"/>
      <c r="J1288" s="29"/>
      <c r="M1288" s="45"/>
      <c r="N1288" s="45"/>
    </row>
    <row r="1289">
      <c r="B1289" s="46"/>
      <c r="C1289" s="47"/>
      <c r="H1289" s="29"/>
      <c r="I1289" s="29"/>
      <c r="J1289" s="29"/>
      <c r="M1289" s="45"/>
      <c r="N1289" s="45"/>
    </row>
    <row r="1290">
      <c r="B1290" s="46"/>
      <c r="C1290" s="47"/>
      <c r="H1290" s="29"/>
      <c r="I1290" s="29"/>
      <c r="J1290" s="29"/>
      <c r="M1290" s="45"/>
      <c r="N1290" s="45"/>
    </row>
    <row r="1291">
      <c r="B1291" s="46"/>
      <c r="C1291" s="47"/>
      <c r="H1291" s="29"/>
      <c r="I1291" s="29"/>
      <c r="J1291" s="29"/>
      <c r="M1291" s="45"/>
      <c r="N1291" s="45"/>
    </row>
    <row r="1292">
      <c r="B1292" s="46"/>
      <c r="C1292" s="47"/>
      <c r="H1292" s="29"/>
      <c r="I1292" s="29"/>
      <c r="J1292" s="29"/>
      <c r="M1292" s="45"/>
      <c r="N1292" s="45"/>
    </row>
    <row r="1293">
      <c r="B1293" s="46"/>
      <c r="C1293" s="47"/>
      <c r="H1293" s="29"/>
      <c r="I1293" s="29"/>
      <c r="J1293" s="29"/>
      <c r="M1293" s="45"/>
      <c r="N1293" s="45"/>
    </row>
    <row r="1294">
      <c r="B1294" s="46"/>
      <c r="C1294" s="47"/>
      <c r="H1294" s="29"/>
      <c r="I1294" s="29"/>
      <c r="J1294" s="29"/>
      <c r="M1294" s="45"/>
      <c r="N1294" s="45"/>
    </row>
    <row r="1295">
      <c r="B1295" s="46"/>
      <c r="C1295" s="47"/>
      <c r="H1295" s="29"/>
      <c r="I1295" s="29"/>
      <c r="J1295" s="29"/>
      <c r="M1295" s="45"/>
      <c r="N1295" s="45"/>
    </row>
    <row r="1296">
      <c r="B1296" s="46"/>
      <c r="C1296" s="47"/>
      <c r="H1296" s="29"/>
      <c r="I1296" s="29"/>
      <c r="J1296" s="29"/>
      <c r="M1296" s="45"/>
      <c r="N1296" s="45"/>
    </row>
    <row r="1297">
      <c r="B1297" s="46"/>
      <c r="C1297" s="47"/>
      <c r="H1297" s="29"/>
      <c r="I1297" s="29"/>
      <c r="J1297" s="29"/>
      <c r="M1297" s="45"/>
      <c r="N1297" s="45"/>
    </row>
    <row r="1298">
      <c r="B1298" s="46"/>
      <c r="C1298" s="47"/>
      <c r="H1298" s="29"/>
      <c r="I1298" s="29"/>
      <c r="J1298" s="29"/>
      <c r="M1298" s="45"/>
      <c r="N1298" s="45"/>
    </row>
    <row r="1299">
      <c r="B1299" s="46"/>
      <c r="C1299" s="47"/>
      <c r="H1299" s="29"/>
      <c r="I1299" s="29"/>
      <c r="J1299" s="29"/>
      <c r="M1299" s="45"/>
      <c r="N1299" s="45"/>
    </row>
    <row r="1300">
      <c r="B1300" s="46"/>
      <c r="C1300" s="47"/>
      <c r="H1300" s="29"/>
      <c r="I1300" s="29"/>
      <c r="J1300" s="29"/>
      <c r="M1300" s="45"/>
      <c r="N1300" s="45"/>
    </row>
    <row r="1301">
      <c r="B1301" s="46"/>
      <c r="C1301" s="47"/>
      <c r="H1301" s="29"/>
      <c r="I1301" s="29"/>
      <c r="J1301" s="29"/>
      <c r="M1301" s="45"/>
      <c r="N1301" s="45"/>
    </row>
    <row r="1302">
      <c r="B1302" s="46"/>
      <c r="C1302" s="47"/>
      <c r="H1302" s="29"/>
      <c r="I1302" s="29"/>
      <c r="J1302" s="29"/>
      <c r="M1302" s="45"/>
      <c r="N1302" s="45"/>
    </row>
    <row r="1303">
      <c r="B1303" s="46"/>
      <c r="C1303" s="47"/>
      <c r="H1303" s="29"/>
      <c r="I1303" s="29"/>
      <c r="J1303" s="29"/>
      <c r="M1303" s="45"/>
      <c r="N1303" s="45"/>
    </row>
    <row r="1304">
      <c r="B1304" s="46"/>
      <c r="C1304" s="47"/>
      <c r="H1304" s="29"/>
      <c r="I1304" s="29"/>
      <c r="J1304" s="29"/>
      <c r="M1304" s="45"/>
      <c r="N1304" s="45"/>
    </row>
    <row r="1305">
      <c r="B1305" s="46"/>
      <c r="C1305" s="47"/>
      <c r="H1305" s="29"/>
      <c r="I1305" s="29"/>
      <c r="J1305" s="29"/>
      <c r="M1305" s="45"/>
      <c r="N1305" s="45"/>
    </row>
    <row r="1306">
      <c r="B1306" s="46"/>
      <c r="C1306" s="47"/>
      <c r="H1306" s="29"/>
      <c r="I1306" s="29"/>
      <c r="J1306" s="29"/>
      <c r="M1306" s="45"/>
      <c r="N1306" s="45"/>
    </row>
    <row r="1307">
      <c r="B1307" s="46"/>
      <c r="C1307" s="47"/>
      <c r="H1307" s="29"/>
      <c r="I1307" s="29"/>
      <c r="J1307" s="29"/>
      <c r="M1307" s="45"/>
      <c r="N1307" s="45"/>
    </row>
    <row r="1308">
      <c r="B1308" s="46"/>
      <c r="C1308" s="47"/>
      <c r="H1308" s="29"/>
      <c r="I1308" s="29"/>
      <c r="J1308" s="29"/>
      <c r="M1308" s="45"/>
      <c r="N1308" s="45"/>
    </row>
    <row r="1309">
      <c r="B1309" s="46"/>
      <c r="C1309" s="47"/>
      <c r="H1309" s="29"/>
      <c r="I1309" s="29"/>
      <c r="J1309" s="29"/>
      <c r="M1309" s="45"/>
      <c r="N1309" s="45"/>
    </row>
    <row r="1310">
      <c r="B1310" s="46"/>
      <c r="C1310" s="47"/>
      <c r="H1310" s="29"/>
      <c r="I1310" s="29"/>
      <c r="J1310" s="29"/>
      <c r="M1310" s="45"/>
      <c r="N1310" s="45"/>
    </row>
    <row r="1311">
      <c r="B1311" s="46"/>
      <c r="C1311" s="47"/>
      <c r="H1311" s="29"/>
      <c r="I1311" s="29"/>
      <c r="J1311" s="29"/>
      <c r="M1311" s="45"/>
      <c r="N1311" s="45"/>
    </row>
    <row r="1312">
      <c r="B1312" s="46"/>
      <c r="C1312" s="47"/>
      <c r="H1312" s="29"/>
      <c r="I1312" s="29"/>
      <c r="J1312" s="29"/>
      <c r="M1312" s="45"/>
      <c r="N1312" s="45"/>
    </row>
    <row r="1313">
      <c r="B1313" s="46"/>
      <c r="C1313" s="47"/>
      <c r="H1313" s="29"/>
      <c r="I1313" s="29"/>
      <c r="J1313" s="29"/>
      <c r="M1313" s="45"/>
      <c r="N1313" s="45"/>
    </row>
    <row r="1314">
      <c r="B1314" s="46"/>
      <c r="C1314" s="47"/>
      <c r="H1314" s="29"/>
      <c r="I1314" s="29"/>
      <c r="J1314" s="29"/>
      <c r="M1314" s="45"/>
      <c r="N1314" s="45"/>
    </row>
    <row r="1315">
      <c r="B1315" s="46"/>
      <c r="C1315" s="47"/>
      <c r="H1315" s="29"/>
      <c r="I1315" s="29"/>
      <c r="J1315" s="29"/>
      <c r="M1315" s="45"/>
      <c r="N1315" s="45"/>
    </row>
    <row r="1316">
      <c r="B1316" s="46"/>
      <c r="C1316" s="47"/>
      <c r="H1316" s="29"/>
      <c r="I1316" s="29"/>
      <c r="J1316" s="29"/>
      <c r="M1316" s="45"/>
      <c r="N1316" s="45"/>
    </row>
    <row r="1317">
      <c r="B1317" s="46"/>
      <c r="C1317" s="47"/>
      <c r="H1317" s="29"/>
      <c r="I1317" s="29"/>
      <c r="J1317" s="29"/>
      <c r="M1317" s="45"/>
      <c r="N1317" s="45"/>
    </row>
    <row r="1318">
      <c r="B1318" s="46"/>
      <c r="C1318" s="47"/>
      <c r="H1318" s="29"/>
      <c r="I1318" s="29"/>
      <c r="J1318" s="29"/>
      <c r="M1318" s="45"/>
      <c r="N1318" s="45"/>
    </row>
    <row r="1319">
      <c r="B1319" s="46"/>
      <c r="C1319" s="47"/>
      <c r="H1319" s="29"/>
      <c r="I1319" s="29"/>
      <c r="J1319" s="29"/>
      <c r="M1319" s="45"/>
      <c r="N1319" s="45"/>
    </row>
    <row r="1320">
      <c r="B1320" s="46"/>
      <c r="C1320" s="47"/>
      <c r="H1320" s="29"/>
      <c r="I1320" s="29"/>
      <c r="J1320" s="29"/>
      <c r="M1320" s="45"/>
      <c r="N1320" s="45"/>
    </row>
    <row r="1321">
      <c r="B1321" s="46"/>
      <c r="C1321" s="47"/>
      <c r="H1321" s="29"/>
      <c r="I1321" s="29"/>
      <c r="J1321" s="29"/>
      <c r="M1321" s="45"/>
      <c r="N1321" s="45"/>
    </row>
    <row r="1322">
      <c r="B1322" s="46"/>
      <c r="C1322" s="47"/>
      <c r="H1322" s="29"/>
      <c r="I1322" s="29"/>
      <c r="J1322" s="29"/>
      <c r="M1322" s="45"/>
      <c r="N1322" s="45"/>
    </row>
    <row r="1323">
      <c r="B1323" s="46"/>
      <c r="C1323" s="47"/>
      <c r="H1323" s="29"/>
      <c r="I1323" s="29"/>
      <c r="J1323" s="29"/>
      <c r="M1323" s="45"/>
      <c r="N1323" s="45"/>
    </row>
    <row r="1324">
      <c r="B1324" s="46"/>
      <c r="C1324" s="47"/>
      <c r="H1324" s="29"/>
      <c r="I1324" s="29"/>
      <c r="J1324" s="29"/>
      <c r="M1324" s="45"/>
      <c r="N1324" s="45"/>
    </row>
    <row r="1325">
      <c r="B1325" s="46"/>
      <c r="C1325" s="47"/>
      <c r="H1325" s="29"/>
      <c r="I1325" s="29"/>
      <c r="J1325" s="29"/>
      <c r="M1325" s="45"/>
      <c r="N1325" s="45"/>
    </row>
    <row r="1326">
      <c r="B1326" s="46"/>
      <c r="C1326" s="47"/>
      <c r="H1326" s="29"/>
      <c r="I1326" s="29"/>
      <c r="J1326" s="29"/>
      <c r="M1326" s="45"/>
      <c r="N1326" s="45"/>
    </row>
    <row r="1327">
      <c r="B1327" s="46"/>
      <c r="C1327" s="47"/>
      <c r="H1327" s="29"/>
      <c r="I1327" s="29"/>
      <c r="J1327" s="29"/>
      <c r="M1327" s="45"/>
      <c r="N1327" s="45"/>
    </row>
    <row r="1328">
      <c r="B1328" s="46"/>
      <c r="C1328" s="47"/>
      <c r="H1328" s="29"/>
      <c r="I1328" s="29"/>
      <c r="J1328" s="29"/>
      <c r="M1328" s="45"/>
      <c r="N1328" s="45"/>
    </row>
    <row r="1329">
      <c r="B1329" s="46"/>
      <c r="C1329" s="47"/>
      <c r="H1329" s="29"/>
      <c r="I1329" s="29"/>
      <c r="J1329" s="29"/>
      <c r="M1329" s="45"/>
      <c r="N1329" s="45"/>
    </row>
    <row r="1330">
      <c r="B1330" s="46"/>
      <c r="C1330" s="47"/>
      <c r="H1330" s="29"/>
      <c r="I1330" s="29"/>
      <c r="J1330" s="29"/>
      <c r="M1330" s="45"/>
      <c r="N1330" s="45"/>
    </row>
    <row r="1331">
      <c r="B1331" s="46"/>
      <c r="C1331" s="47"/>
      <c r="H1331" s="29"/>
      <c r="I1331" s="29"/>
      <c r="J1331" s="29"/>
      <c r="M1331" s="45"/>
      <c r="N1331" s="45"/>
    </row>
    <row r="1332">
      <c r="B1332" s="46"/>
      <c r="C1332" s="47"/>
      <c r="H1332" s="29"/>
      <c r="I1332" s="29"/>
      <c r="J1332" s="29"/>
      <c r="M1332" s="45"/>
      <c r="N1332" s="45"/>
    </row>
    <row r="1333">
      <c r="B1333" s="46"/>
      <c r="C1333" s="47"/>
      <c r="H1333" s="29"/>
      <c r="I1333" s="29"/>
      <c r="J1333" s="29"/>
      <c r="M1333" s="45"/>
      <c r="N1333" s="45"/>
    </row>
    <row r="1334">
      <c r="B1334" s="46"/>
      <c r="C1334" s="47"/>
      <c r="H1334" s="29"/>
      <c r="I1334" s="29"/>
      <c r="J1334" s="29"/>
      <c r="M1334" s="45"/>
      <c r="N1334" s="45"/>
    </row>
    <row r="1335">
      <c r="B1335" s="46"/>
      <c r="C1335" s="47"/>
      <c r="H1335" s="29"/>
      <c r="I1335" s="29"/>
      <c r="J1335" s="29"/>
      <c r="M1335" s="45"/>
      <c r="N1335" s="45"/>
    </row>
    <row r="1336">
      <c r="B1336" s="46"/>
      <c r="C1336" s="47"/>
      <c r="H1336" s="29"/>
      <c r="I1336" s="29"/>
      <c r="J1336" s="29"/>
      <c r="M1336" s="45"/>
      <c r="N1336" s="45"/>
    </row>
    <row r="1337">
      <c r="B1337" s="46"/>
      <c r="C1337" s="47"/>
      <c r="H1337" s="29"/>
      <c r="I1337" s="29"/>
      <c r="J1337" s="29"/>
      <c r="M1337" s="45"/>
      <c r="N1337" s="45"/>
    </row>
    <row r="1338">
      <c r="B1338" s="46"/>
      <c r="C1338" s="47"/>
      <c r="H1338" s="29"/>
      <c r="I1338" s="29"/>
      <c r="J1338" s="29"/>
      <c r="M1338" s="45"/>
      <c r="N1338" s="45"/>
    </row>
    <row r="1339">
      <c r="B1339" s="46"/>
      <c r="C1339" s="47"/>
      <c r="H1339" s="29"/>
      <c r="I1339" s="29"/>
      <c r="J1339" s="29"/>
      <c r="M1339" s="45"/>
      <c r="N1339" s="45"/>
    </row>
    <row r="1340">
      <c r="B1340" s="46"/>
      <c r="C1340" s="47"/>
      <c r="H1340" s="29"/>
      <c r="I1340" s="29"/>
      <c r="J1340" s="29"/>
      <c r="M1340" s="45"/>
      <c r="N1340" s="45"/>
    </row>
    <row r="1341">
      <c r="B1341" s="46"/>
      <c r="C1341" s="47"/>
      <c r="H1341" s="29"/>
      <c r="I1341" s="29"/>
      <c r="J1341" s="29"/>
      <c r="M1341" s="45"/>
      <c r="N1341" s="45"/>
    </row>
    <row r="1342">
      <c r="B1342" s="46"/>
      <c r="C1342" s="47"/>
      <c r="H1342" s="29"/>
      <c r="I1342" s="29"/>
      <c r="J1342" s="29"/>
      <c r="M1342" s="45"/>
      <c r="N1342" s="45"/>
    </row>
    <row r="1343">
      <c r="B1343" s="46"/>
      <c r="C1343" s="47"/>
      <c r="H1343" s="29"/>
      <c r="I1343" s="29"/>
      <c r="J1343" s="29"/>
      <c r="M1343" s="45"/>
      <c r="N1343" s="45"/>
    </row>
    <row r="1344">
      <c r="B1344" s="46"/>
      <c r="C1344" s="47"/>
      <c r="H1344" s="29"/>
      <c r="I1344" s="29"/>
      <c r="J1344" s="29"/>
      <c r="M1344" s="45"/>
      <c r="N1344" s="45"/>
    </row>
    <row r="1345">
      <c r="B1345" s="46"/>
      <c r="C1345" s="47"/>
      <c r="H1345" s="29"/>
      <c r="I1345" s="29"/>
      <c r="J1345" s="29"/>
      <c r="M1345" s="45"/>
      <c r="N1345" s="45"/>
    </row>
    <row r="1346">
      <c r="B1346" s="46"/>
      <c r="C1346" s="47"/>
      <c r="H1346" s="29"/>
      <c r="I1346" s="29"/>
      <c r="J1346" s="29"/>
      <c r="M1346" s="45"/>
      <c r="N1346" s="45"/>
    </row>
    <row r="1347">
      <c r="B1347" s="46"/>
      <c r="C1347" s="47"/>
      <c r="H1347" s="29"/>
      <c r="I1347" s="29"/>
      <c r="J1347" s="29"/>
      <c r="M1347" s="45"/>
      <c r="N1347" s="45"/>
    </row>
    <row r="1348">
      <c r="B1348" s="46"/>
      <c r="C1348" s="47"/>
      <c r="H1348" s="29"/>
      <c r="I1348" s="29"/>
      <c r="J1348" s="29"/>
      <c r="M1348" s="45"/>
      <c r="N1348" s="45"/>
    </row>
    <row r="1349">
      <c r="B1349" s="46"/>
      <c r="C1349" s="47"/>
      <c r="H1349" s="29"/>
      <c r="I1349" s="29"/>
      <c r="J1349" s="29"/>
      <c r="M1349" s="45"/>
      <c r="N1349" s="45"/>
    </row>
    <row r="1350">
      <c r="B1350" s="46"/>
      <c r="C1350" s="47"/>
      <c r="H1350" s="29"/>
      <c r="I1350" s="29"/>
      <c r="J1350" s="29"/>
      <c r="M1350" s="45"/>
      <c r="N1350" s="45"/>
    </row>
    <row r="1351">
      <c r="B1351" s="46"/>
      <c r="C1351" s="47"/>
      <c r="H1351" s="29"/>
      <c r="I1351" s="29"/>
      <c r="J1351" s="29"/>
      <c r="M1351" s="45"/>
      <c r="N1351" s="45"/>
    </row>
    <row r="1352">
      <c r="B1352" s="46"/>
      <c r="C1352" s="47"/>
      <c r="H1352" s="29"/>
      <c r="I1352" s="29"/>
      <c r="J1352" s="29"/>
      <c r="M1352" s="45"/>
      <c r="N1352" s="45"/>
    </row>
    <row r="1353">
      <c r="B1353" s="46"/>
      <c r="C1353" s="47"/>
      <c r="H1353" s="29"/>
      <c r="I1353" s="29"/>
      <c r="J1353" s="29"/>
      <c r="M1353" s="45"/>
      <c r="N1353" s="45"/>
    </row>
    <row r="1354">
      <c r="B1354" s="46"/>
      <c r="C1354" s="47"/>
      <c r="H1354" s="29"/>
      <c r="I1354" s="29"/>
      <c r="J1354" s="29"/>
      <c r="M1354" s="45"/>
      <c r="N1354" s="45"/>
    </row>
    <row r="1355">
      <c r="B1355" s="46"/>
      <c r="C1355" s="47"/>
      <c r="H1355" s="29"/>
      <c r="I1355" s="29"/>
      <c r="J1355" s="29"/>
      <c r="M1355" s="45"/>
      <c r="N1355" s="45"/>
    </row>
    <row r="1356">
      <c r="B1356" s="46"/>
      <c r="C1356" s="47"/>
      <c r="H1356" s="29"/>
      <c r="I1356" s="29"/>
      <c r="J1356" s="29"/>
      <c r="M1356" s="45"/>
      <c r="N1356" s="45"/>
    </row>
    <row r="1357">
      <c r="B1357" s="46"/>
      <c r="C1357" s="47"/>
      <c r="H1357" s="29"/>
      <c r="I1357" s="29"/>
      <c r="J1357" s="29"/>
      <c r="M1357" s="45"/>
      <c r="N1357" s="45"/>
    </row>
    <row r="1358">
      <c r="B1358" s="46"/>
      <c r="C1358" s="47"/>
      <c r="H1358" s="29"/>
      <c r="I1358" s="29"/>
      <c r="J1358" s="29"/>
      <c r="M1358" s="45"/>
      <c r="N1358" s="45"/>
    </row>
    <row r="1359">
      <c r="B1359" s="46"/>
      <c r="C1359" s="47"/>
      <c r="H1359" s="29"/>
      <c r="I1359" s="29"/>
      <c r="J1359" s="29"/>
      <c r="M1359" s="45"/>
      <c r="N1359" s="45"/>
    </row>
    <row r="1360">
      <c r="B1360" s="46"/>
      <c r="C1360" s="47"/>
      <c r="H1360" s="29"/>
      <c r="I1360" s="29"/>
      <c r="J1360" s="29"/>
      <c r="M1360" s="45"/>
      <c r="N1360" s="45"/>
    </row>
    <row r="1361">
      <c r="B1361" s="46"/>
      <c r="C1361" s="47"/>
      <c r="H1361" s="29"/>
      <c r="I1361" s="29"/>
      <c r="J1361" s="29"/>
      <c r="M1361" s="45"/>
      <c r="N1361" s="45"/>
    </row>
    <row r="1362">
      <c r="B1362" s="46"/>
      <c r="C1362" s="47"/>
      <c r="H1362" s="29"/>
      <c r="I1362" s="29"/>
      <c r="J1362" s="29"/>
      <c r="M1362" s="45"/>
      <c r="N1362" s="45"/>
    </row>
    <row r="1363">
      <c r="B1363" s="46"/>
      <c r="C1363" s="47"/>
      <c r="H1363" s="29"/>
      <c r="I1363" s="29"/>
      <c r="J1363" s="29"/>
      <c r="M1363" s="45"/>
      <c r="N1363" s="45"/>
    </row>
    <row r="1364">
      <c r="B1364" s="46"/>
      <c r="C1364" s="47"/>
      <c r="H1364" s="29"/>
      <c r="I1364" s="29"/>
      <c r="J1364" s="29"/>
      <c r="M1364" s="45"/>
      <c r="N1364" s="45"/>
    </row>
    <row r="1365">
      <c r="B1365" s="46"/>
      <c r="C1365" s="47"/>
      <c r="H1365" s="29"/>
      <c r="I1365" s="29"/>
      <c r="J1365" s="29"/>
      <c r="M1365" s="45"/>
      <c r="N1365" s="45"/>
    </row>
    <row r="1366">
      <c r="B1366" s="46"/>
      <c r="C1366" s="47"/>
      <c r="H1366" s="29"/>
      <c r="I1366" s="29"/>
      <c r="J1366" s="29"/>
      <c r="M1366" s="45"/>
      <c r="N1366" s="45"/>
    </row>
    <row r="1367">
      <c r="B1367" s="46"/>
      <c r="C1367" s="47"/>
      <c r="H1367" s="29"/>
      <c r="I1367" s="29"/>
      <c r="J1367" s="29"/>
      <c r="M1367" s="45"/>
      <c r="N1367" s="45"/>
    </row>
    <row r="1368">
      <c r="B1368" s="46"/>
      <c r="C1368" s="47"/>
      <c r="H1368" s="29"/>
      <c r="I1368" s="29"/>
      <c r="J1368" s="29"/>
      <c r="M1368" s="45"/>
      <c r="N1368" s="45"/>
    </row>
    <row r="1369">
      <c r="B1369" s="46"/>
      <c r="C1369" s="47"/>
      <c r="H1369" s="29"/>
      <c r="I1369" s="29"/>
      <c r="J1369" s="29"/>
      <c r="M1369" s="45"/>
      <c r="N1369" s="45"/>
    </row>
    <row r="1370">
      <c r="B1370" s="46"/>
      <c r="C1370" s="47"/>
      <c r="H1370" s="29"/>
      <c r="I1370" s="29"/>
      <c r="J1370" s="29"/>
      <c r="M1370" s="45"/>
      <c r="N1370" s="45"/>
    </row>
    <row r="1371">
      <c r="B1371" s="46"/>
      <c r="C1371" s="47"/>
      <c r="H1371" s="29"/>
      <c r="I1371" s="29"/>
      <c r="J1371" s="29"/>
      <c r="M1371" s="45"/>
      <c r="N1371" s="45"/>
    </row>
    <row r="1372">
      <c r="B1372" s="46"/>
      <c r="C1372" s="47"/>
      <c r="H1372" s="29"/>
      <c r="I1372" s="29"/>
      <c r="J1372" s="29"/>
      <c r="M1372" s="45"/>
      <c r="N1372" s="45"/>
    </row>
    <row r="1373">
      <c r="B1373" s="46"/>
      <c r="C1373" s="47"/>
      <c r="H1373" s="29"/>
      <c r="I1373" s="29"/>
      <c r="J1373" s="29"/>
      <c r="M1373" s="45"/>
      <c r="N1373" s="45"/>
    </row>
    <row r="1374">
      <c r="B1374" s="46"/>
      <c r="C1374" s="47"/>
      <c r="H1374" s="29"/>
      <c r="I1374" s="29"/>
      <c r="J1374" s="29"/>
      <c r="M1374" s="45"/>
      <c r="N1374" s="45"/>
    </row>
    <row r="1375">
      <c r="B1375" s="46"/>
      <c r="C1375" s="47"/>
      <c r="H1375" s="29"/>
      <c r="I1375" s="29"/>
      <c r="J1375" s="29"/>
      <c r="M1375" s="45"/>
      <c r="N1375" s="45"/>
    </row>
    <row r="1376">
      <c r="B1376" s="46"/>
      <c r="C1376" s="47"/>
      <c r="H1376" s="29"/>
      <c r="I1376" s="29"/>
      <c r="J1376" s="29"/>
      <c r="M1376" s="45"/>
      <c r="N1376" s="45"/>
    </row>
    <row r="1377">
      <c r="B1377" s="46"/>
      <c r="C1377" s="47"/>
      <c r="H1377" s="29"/>
      <c r="I1377" s="29"/>
      <c r="J1377" s="29"/>
      <c r="M1377" s="45"/>
      <c r="N1377" s="45"/>
    </row>
    <row r="1378">
      <c r="B1378" s="46"/>
      <c r="C1378" s="47"/>
      <c r="H1378" s="29"/>
      <c r="I1378" s="29"/>
      <c r="J1378" s="29"/>
      <c r="M1378" s="45"/>
      <c r="N1378" s="45"/>
    </row>
    <row r="1379">
      <c r="B1379" s="46"/>
      <c r="C1379" s="47"/>
      <c r="H1379" s="29"/>
      <c r="I1379" s="29"/>
      <c r="J1379" s="29"/>
      <c r="M1379" s="45"/>
      <c r="N1379" s="45"/>
    </row>
    <row r="1380">
      <c r="B1380" s="46"/>
      <c r="C1380" s="47"/>
      <c r="H1380" s="29"/>
      <c r="I1380" s="29"/>
      <c r="J1380" s="29"/>
      <c r="M1380" s="45"/>
      <c r="N1380" s="45"/>
    </row>
    <row r="1381">
      <c r="B1381" s="46"/>
      <c r="C1381" s="47"/>
      <c r="H1381" s="29"/>
      <c r="I1381" s="29"/>
      <c r="J1381" s="29"/>
      <c r="M1381" s="45"/>
      <c r="N1381" s="45"/>
    </row>
    <row r="1382">
      <c r="B1382" s="46"/>
      <c r="C1382" s="47"/>
      <c r="H1382" s="29"/>
      <c r="I1382" s="29"/>
      <c r="J1382" s="29"/>
      <c r="M1382" s="45"/>
      <c r="N1382" s="45"/>
    </row>
    <row r="1383">
      <c r="B1383" s="46"/>
      <c r="C1383" s="47"/>
      <c r="H1383" s="29"/>
      <c r="I1383" s="29"/>
      <c r="J1383" s="29"/>
      <c r="M1383" s="45"/>
      <c r="N1383" s="45"/>
    </row>
    <row r="1384">
      <c r="B1384" s="46"/>
      <c r="C1384" s="47"/>
      <c r="H1384" s="29"/>
      <c r="I1384" s="29"/>
      <c r="J1384" s="29"/>
      <c r="M1384" s="45"/>
      <c r="N1384" s="45"/>
    </row>
    <row r="1385">
      <c r="B1385" s="46"/>
      <c r="C1385" s="47"/>
      <c r="H1385" s="29"/>
      <c r="I1385" s="29"/>
      <c r="J1385" s="29"/>
      <c r="M1385" s="45"/>
      <c r="N1385" s="45"/>
    </row>
    <row r="1386">
      <c r="B1386" s="46"/>
      <c r="C1386" s="47"/>
      <c r="H1386" s="29"/>
      <c r="I1386" s="29"/>
      <c r="J1386" s="29"/>
      <c r="M1386" s="45"/>
      <c r="N1386" s="45"/>
    </row>
    <row r="1387">
      <c r="B1387" s="46"/>
      <c r="C1387" s="47"/>
      <c r="H1387" s="29"/>
      <c r="I1387" s="29"/>
      <c r="J1387" s="29"/>
      <c r="M1387" s="45"/>
      <c r="N1387" s="45"/>
    </row>
    <row r="1388">
      <c r="B1388" s="46"/>
      <c r="C1388" s="47"/>
      <c r="H1388" s="29"/>
      <c r="I1388" s="29"/>
      <c r="J1388" s="29"/>
      <c r="M1388" s="45"/>
      <c r="N1388" s="45"/>
    </row>
    <row r="1389">
      <c r="B1389" s="46"/>
      <c r="C1389" s="47"/>
      <c r="H1389" s="29"/>
      <c r="I1389" s="29"/>
      <c r="J1389" s="29"/>
      <c r="M1389" s="45"/>
      <c r="N1389" s="45"/>
    </row>
    <row r="1390">
      <c r="B1390" s="46"/>
      <c r="C1390" s="47"/>
      <c r="H1390" s="29"/>
      <c r="I1390" s="29"/>
      <c r="J1390" s="29"/>
      <c r="M1390" s="45"/>
      <c r="N1390" s="45"/>
    </row>
    <row r="1391">
      <c r="B1391" s="46"/>
      <c r="C1391" s="47"/>
      <c r="H1391" s="29"/>
      <c r="I1391" s="29"/>
      <c r="J1391" s="29"/>
      <c r="M1391" s="45"/>
      <c r="N1391" s="45"/>
    </row>
    <row r="1392">
      <c r="B1392" s="46"/>
      <c r="C1392" s="47"/>
      <c r="H1392" s="29"/>
      <c r="I1392" s="29"/>
      <c r="J1392" s="29"/>
      <c r="M1392" s="45"/>
      <c r="N1392" s="45"/>
    </row>
    <row r="1393">
      <c r="B1393" s="46"/>
      <c r="C1393" s="47"/>
      <c r="H1393" s="29"/>
      <c r="I1393" s="29"/>
      <c r="J1393" s="29"/>
      <c r="M1393" s="45"/>
      <c r="N1393" s="45"/>
    </row>
    <row r="1394">
      <c r="B1394" s="46"/>
      <c r="C1394" s="47"/>
      <c r="H1394" s="29"/>
      <c r="I1394" s="29"/>
      <c r="J1394" s="29"/>
      <c r="M1394" s="45"/>
      <c r="N1394" s="45"/>
    </row>
    <row r="1395">
      <c r="B1395" s="46"/>
      <c r="C1395" s="47"/>
      <c r="H1395" s="29"/>
      <c r="I1395" s="29"/>
      <c r="J1395" s="29"/>
      <c r="M1395" s="45"/>
      <c r="N1395" s="45"/>
    </row>
    <row r="1396">
      <c r="B1396" s="46"/>
      <c r="C1396" s="47"/>
      <c r="H1396" s="29"/>
      <c r="I1396" s="29"/>
      <c r="J1396" s="29"/>
      <c r="M1396" s="45"/>
      <c r="N1396" s="45"/>
    </row>
    <row r="1397">
      <c r="B1397" s="46"/>
      <c r="C1397" s="47"/>
      <c r="H1397" s="29"/>
      <c r="I1397" s="29"/>
      <c r="J1397" s="29"/>
      <c r="M1397" s="45"/>
      <c r="N1397" s="45"/>
    </row>
    <row r="1398">
      <c r="B1398" s="46"/>
      <c r="C1398" s="47"/>
      <c r="H1398" s="29"/>
      <c r="I1398" s="29"/>
      <c r="J1398" s="29"/>
      <c r="M1398" s="45"/>
      <c r="N1398" s="45"/>
    </row>
    <row r="1399">
      <c r="B1399" s="46"/>
      <c r="C1399" s="47"/>
      <c r="H1399" s="29"/>
      <c r="I1399" s="29"/>
      <c r="J1399" s="29"/>
      <c r="M1399" s="45"/>
      <c r="N1399" s="45"/>
    </row>
    <row r="1400">
      <c r="B1400" s="46"/>
      <c r="C1400" s="47"/>
      <c r="H1400" s="29"/>
      <c r="I1400" s="29"/>
      <c r="J1400" s="29"/>
      <c r="M1400" s="45"/>
      <c r="N1400" s="45"/>
    </row>
    <row r="1401">
      <c r="B1401" s="46"/>
      <c r="C1401" s="47"/>
      <c r="H1401" s="29"/>
      <c r="I1401" s="29"/>
      <c r="J1401" s="29"/>
      <c r="M1401" s="45"/>
      <c r="N1401" s="45"/>
    </row>
    <row r="1402">
      <c r="B1402" s="46"/>
      <c r="C1402" s="47"/>
      <c r="H1402" s="29"/>
      <c r="I1402" s="29"/>
      <c r="J1402" s="29"/>
      <c r="M1402" s="45"/>
      <c r="N1402" s="45"/>
    </row>
    <row r="1403">
      <c r="B1403" s="46"/>
      <c r="C1403" s="47"/>
      <c r="H1403" s="29"/>
      <c r="I1403" s="29"/>
      <c r="J1403" s="29"/>
      <c r="M1403" s="45"/>
      <c r="N1403" s="45"/>
    </row>
    <row r="1404">
      <c r="B1404" s="46"/>
      <c r="C1404" s="47"/>
      <c r="H1404" s="29"/>
      <c r="I1404" s="29"/>
      <c r="J1404" s="29"/>
      <c r="M1404" s="45"/>
      <c r="N1404" s="45"/>
    </row>
    <row r="1405">
      <c r="B1405" s="46"/>
      <c r="C1405" s="47"/>
      <c r="H1405" s="29"/>
      <c r="I1405" s="29"/>
      <c r="J1405" s="29"/>
      <c r="M1405" s="45"/>
      <c r="N1405" s="45"/>
    </row>
    <row r="1406">
      <c r="B1406" s="46"/>
      <c r="C1406" s="47"/>
      <c r="H1406" s="29"/>
      <c r="I1406" s="29"/>
      <c r="J1406" s="29"/>
      <c r="M1406" s="45"/>
      <c r="N1406" s="45"/>
    </row>
    <row r="1407">
      <c r="B1407" s="46"/>
      <c r="C1407" s="47"/>
      <c r="H1407" s="29"/>
      <c r="I1407" s="29"/>
      <c r="J1407" s="29"/>
      <c r="M1407" s="45"/>
      <c r="N1407" s="45"/>
    </row>
    <row r="1408">
      <c r="B1408" s="46"/>
      <c r="C1408" s="47"/>
      <c r="H1408" s="29"/>
      <c r="I1408" s="29"/>
      <c r="J1408" s="29"/>
      <c r="M1408" s="45"/>
      <c r="N1408" s="45"/>
    </row>
    <row r="1409">
      <c r="B1409" s="46"/>
      <c r="C1409" s="47"/>
      <c r="H1409" s="29"/>
      <c r="I1409" s="29"/>
      <c r="J1409" s="29"/>
      <c r="M1409" s="45"/>
      <c r="N1409" s="45"/>
    </row>
    <row r="1410">
      <c r="B1410" s="46"/>
      <c r="C1410" s="47"/>
      <c r="H1410" s="29"/>
      <c r="I1410" s="29"/>
      <c r="J1410" s="29"/>
      <c r="M1410" s="45"/>
      <c r="N1410" s="45"/>
    </row>
    <row r="1411">
      <c r="B1411" s="46"/>
      <c r="C1411" s="47"/>
      <c r="H1411" s="29"/>
      <c r="I1411" s="29"/>
      <c r="J1411" s="29"/>
      <c r="M1411" s="45"/>
      <c r="N1411" s="45"/>
    </row>
    <row r="1412">
      <c r="B1412" s="46"/>
      <c r="C1412" s="47"/>
      <c r="H1412" s="29"/>
      <c r="I1412" s="29"/>
      <c r="J1412" s="29"/>
      <c r="M1412" s="45"/>
      <c r="N1412" s="45"/>
    </row>
    <row r="1413">
      <c r="B1413" s="46"/>
      <c r="C1413" s="47"/>
      <c r="H1413" s="29"/>
      <c r="I1413" s="29"/>
      <c r="J1413" s="29"/>
      <c r="M1413" s="45"/>
      <c r="N1413" s="45"/>
    </row>
    <row r="1414">
      <c r="B1414" s="46"/>
      <c r="C1414" s="47"/>
      <c r="H1414" s="29"/>
      <c r="I1414" s="29"/>
      <c r="J1414" s="29"/>
      <c r="M1414" s="45"/>
      <c r="N1414" s="45"/>
    </row>
    <row r="1415">
      <c r="B1415" s="46"/>
      <c r="C1415" s="47"/>
      <c r="H1415" s="29"/>
      <c r="I1415" s="29"/>
      <c r="J1415" s="29"/>
      <c r="M1415" s="45"/>
      <c r="N1415" s="45"/>
    </row>
    <row r="1416">
      <c r="B1416" s="46"/>
      <c r="C1416" s="47"/>
      <c r="H1416" s="29"/>
      <c r="I1416" s="29"/>
      <c r="J1416" s="29"/>
      <c r="M1416" s="45"/>
      <c r="N1416" s="45"/>
    </row>
    <row r="1417">
      <c r="B1417" s="46"/>
      <c r="C1417" s="47"/>
      <c r="H1417" s="29"/>
      <c r="I1417" s="29"/>
      <c r="J1417" s="29"/>
      <c r="M1417" s="45"/>
      <c r="N1417" s="45"/>
    </row>
    <row r="1418">
      <c r="B1418" s="46"/>
      <c r="C1418" s="47"/>
      <c r="H1418" s="29"/>
      <c r="I1418" s="29"/>
      <c r="J1418" s="29"/>
      <c r="M1418" s="45"/>
      <c r="N1418" s="45"/>
    </row>
    <row r="1419">
      <c r="B1419" s="46"/>
      <c r="C1419" s="47"/>
      <c r="H1419" s="29"/>
      <c r="I1419" s="29"/>
      <c r="J1419" s="29"/>
      <c r="M1419" s="45"/>
      <c r="N1419" s="45"/>
    </row>
    <row r="1420">
      <c r="B1420" s="46"/>
      <c r="C1420" s="47"/>
      <c r="H1420" s="29"/>
      <c r="I1420" s="29"/>
      <c r="J1420" s="29"/>
      <c r="M1420" s="45"/>
      <c r="N1420" s="45"/>
    </row>
    <row r="1421">
      <c r="B1421" s="46"/>
      <c r="C1421" s="47"/>
      <c r="H1421" s="29"/>
      <c r="I1421" s="29"/>
      <c r="J1421" s="29"/>
      <c r="M1421" s="45"/>
      <c r="N1421" s="45"/>
    </row>
    <row r="1422">
      <c r="B1422" s="46"/>
      <c r="C1422" s="47"/>
      <c r="H1422" s="29"/>
      <c r="I1422" s="29"/>
      <c r="J1422" s="29"/>
      <c r="M1422" s="45"/>
      <c r="N1422" s="45"/>
    </row>
    <row r="1423">
      <c r="B1423" s="46"/>
      <c r="C1423" s="47"/>
      <c r="H1423" s="29"/>
      <c r="I1423" s="29"/>
      <c r="J1423" s="29"/>
      <c r="M1423" s="45"/>
      <c r="N1423" s="45"/>
    </row>
    <row r="1424">
      <c r="B1424" s="46"/>
      <c r="C1424" s="47"/>
      <c r="H1424" s="29"/>
      <c r="I1424" s="29"/>
      <c r="J1424" s="29"/>
      <c r="M1424" s="45"/>
      <c r="N1424" s="45"/>
    </row>
    <row r="1425">
      <c r="B1425" s="46"/>
      <c r="C1425" s="47"/>
      <c r="H1425" s="29"/>
      <c r="I1425" s="29"/>
      <c r="J1425" s="29"/>
      <c r="M1425" s="45"/>
      <c r="N1425" s="45"/>
    </row>
    <row r="1426">
      <c r="B1426" s="46"/>
      <c r="C1426" s="47"/>
      <c r="H1426" s="29"/>
      <c r="I1426" s="29"/>
      <c r="J1426" s="29"/>
      <c r="M1426" s="45"/>
      <c r="N1426" s="45"/>
    </row>
    <row r="1427">
      <c r="B1427" s="46"/>
      <c r="C1427" s="47"/>
      <c r="H1427" s="29"/>
      <c r="I1427" s="29"/>
      <c r="J1427" s="29"/>
      <c r="M1427" s="45"/>
      <c r="N1427" s="45"/>
    </row>
    <row r="1428">
      <c r="B1428" s="46"/>
      <c r="C1428" s="47"/>
      <c r="H1428" s="29"/>
      <c r="I1428" s="29"/>
      <c r="J1428" s="29"/>
      <c r="M1428" s="45"/>
      <c r="N1428" s="45"/>
    </row>
    <row r="1429">
      <c r="B1429" s="46"/>
      <c r="C1429" s="47"/>
      <c r="H1429" s="29"/>
      <c r="I1429" s="29"/>
      <c r="J1429" s="29"/>
      <c r="M1429" s="45"/>
      <c r="N1429" s="45"/>
    </row>
    <row r="1430">
      <c r="B1430" s="46"/>
      <c r="C1430" s="47"/>
      <c r="H1430" s="29"/>
      <c r="I1430" s="29"/>
      <c r="J1430" s="29"/>
      <c r="M1430" s="45"/>
      <c r="N1430" s="45"/>
    </row>
    <row r="1431">
      <c r="B1431" s="46"/>
      <c r="C1431" s="47"/>
      <c r="H1431" s="29"/>
      <c r="I1431" s="29"/>
      <c r="J1431" s="29"/>
      <c r="M1431" s="45"/>
      <c r="N1431" s="45"/>
    </row>
    <row r="1432">
      <c r="B1432" s="46"/>
      <c r="C1432" s="47"/>
      <c r="H1432" s="29"/>
      <c r="I1432" s="29"/>
      <c r="J1432" s="29"/>
      <c r="M1432" s="45"/>
      <c r="N1432" s="45"/>
    </row>
    <row r="1433">
      <c r="B1433" s="46"/>
      <c r="C1433" s="47"/>
      <c r="H1433" s="29"/>
      <c r="I1433" s="29"/>
      <c r="J1433" s="29"/>
      <c r="M1433" s="45"/>
      <c r="N1433" s="45"/>
    </row>
    <row r="1434">
      <c r="B1434" s="46"/>
      <c r="C1434" s="47"/>
      <c r="H1434" s="29"/>
      <c r="I1434" s="29"/>
      <c r="J1434" s="29"/>
      <c r="M1434" s="45"/>
      <c r="N1434" s="45"/>
    </row>
    <row r="1435">
      <c r="B1435" s="46"/>
      <c r="C1435" s="47"/>
      <c r="H1435" s="29"/>
      <c r="I1435" s="29"/>
      <c r="J1435" s="29"/>
      <c r="M1435" s="45"/>
      <c r="N1435" s="45"/>
    </row>
    <row r="1436">
      <c r="B1436" s="46"/>
      <c r="C1436" s="47"/>
      <c r="H1436" s="29"/>
      <c r="I1436" s="29"/>
      <c r="J1436" s="29"/>
      <c r="M1436" s="45"/>
      <c r="N1436" s="45"/>
    </row>
    <row r="1437">
      <c r="B1437" s="46"/>
      <c r="C1437" s="47"/>
      <c r="H1437" s="29"/>
      <c r="I1437" s="29"/>
      <c r="J1437" s="29"/>
      <c r="M1437" s="45"/>
      <c r="N1437" s="45"/>
    </row>
    <row r="1438">
      <c r="B1438" s="46"/>
      <c r="C1438" s="47"/>
      <c r="H1438" s="29"/>
      <c r="I1438" s="29"/>
      <c r="J1438" s="29"/>
      <c r="M1438" s="45"/>
      <c r="N1438" s="45"/>
    </row>
    <row r="1439">
      <c r="B1439" s="46"/>
      <c r="C1439" s="47"/>
      <c r="H1439" s="29"/>
      <c r="I1439" s="29"/>
      <c r="J1439" s="29"/>
      <c r="M1439" s="45"/>
      <c r="N1439" s="45"/>
    </row>
    <row r="1440">
      <c r="B1440" s="46"/>
      <c r="C1440" s="47"/>
      <c r="H1440" s="29"/>
      <c r="I1440" s="29"/>
      <c r="J1440" s="29"/>
      <c r="M1440" s="45"/>
      <c r="N1440" s="45"/>
    </row>
    <row r="1441">
      <c r="B1441" s="46"/>
      <c r="C1441" s="47"/>
      <c r="H1441" s="29"/>
      <c r="I1441" s="29"/>
      <c r="J1441" s="29"/>
      <c r="M1441" s="45"/>
      <c r="N1441" s="45"/>
    </row>
    <row r="1442">
      <c r="B1442" s="46"/>
      <c r="C1442" s="47"/>
      <c r="H1442" s="29"/>
      <c r="I1442" s="29"/>
      <c r="J1442" s="29"/>
      <c r="M1442" s="45"/>
      <c r="N1442" s="45"/>
    </row>
    <row r="1443">
      <c r="B1443" s="46"/>
      <c r="C1443" s="47"/>
      <c r="H1443" s="29"/>
      <c r="I1443" s="29"/>
      <c r="J1443" s="29"/>
      <c r="M1443" s="45"/>
      <c r="N1443" s="45"/>
    </row>
    <row r="1444">
      <c r="B1444" s="46"/>
      <c r="C1444" s="47"/>
      <c r="H1444" s="29"/>
      <c r="I1444" s="29"/>
      <c r="J1444" s="29"/>
      <c r="M1444" s="45"/>
      <c r="N1444" s="45"/>
    </row>
    <row r="1445">
      <c r="B1445" s="46"/>
      <c r="C1445" s="47"/>
      <c r="H1445" s="29"/>
      <c r="I1445" s="29"/>
      <c r="J1445" s="29"/>
      <c r="M1445" s="45"/>
      <c r="N1445" s="45"/>
    </row>
    <row r="1446">
      <c r="B1446" s="46"/>
      <c r="C1446" s="47"/>
      <c r="H1446" s="29"/>
      <c r="I1446" s="29"/>
      <c r="J1446" s="29"/>
      <c r="M1446" s="45"/>
      <c r="N1446" s="45"/>
    </row>
    <row r="1447">
      <c r="B1447" s="46"/>
      <c r="C1447" s="47"/>
      <c r="H1447" s="29"/>
      <c r="I1447" s="29"/>
      <c r="J1447" s="29"/>
      <c r="M1447" s="45"/>
      <c r="N1447" s="45"/>
    </row>
    <row r="1448">
      <c r="B1448" s="46"/>
      <c r="C1448" s="47"/>
      <c r="H1448" s="29"/>
      <c r="I1448" s="29"/>
      <c r="J1448" s="29"/>
      <c r="M1448" s="45"/>
      <c r="N1448" s="45"/>
    </row>
    <row r="1449">
      <c r="B1449" s="46"/>
      <c r="C1449" s="47"/>
      <c r="H1449" s="29"/>
      <c r="I1449" s="29"/>
      <c r="J1449" s="29"/>
      <c r="M1449" s="45"/>
      <c r="N1449" s="45"/>
    </row>
    <row r="1450">
      <c r="B1450" s="46"/>
      <c r="C1450" s="47"/>
      <c r="H1450" s="29"/>
      <c r="I1450" s="29"/>
      <c r="J1450" s="29"/>
      <c r="M1450" s="45"/>
      <c r="N1450" s="45"/>
    </row>
    <row r="1451">
      <c r="B1451" s="46"/>
      <c r="C1451" s="47"/>
      <c r="H1451" s="29"/>
      <c r="I1451" s="29"/>
      <c r="J1451" s="29"/>
      <c r="M1451" s="45"/>
      <c r="N1451" s="45"/>
    </row>
    <row r="1452">
      <c r="B1452" s="46"/>
      <c r="C1452" s="47"/>
      <c r="H1452" s="29"/>
      <c r="I1452" s="29"/>
      <c r="J1452" s="29"/>
      <c r="M1452" s="45"/>
      <c r="N1452" s="45"/>
    </row>
    <row r="1453">
      <c r="B1453" s="46"/>
      <c r="C1453" s="47"/>
      <c r="H1453" s="29"/>
      <c r="I1453" s="29"/>
      <c r="J1453" s="29"/>
      <c r="M1453" s="45"/>
      <c r="N1453" s="45"/>
    </row>
    <row r="1454">
      <c r="B1454" s="46"/>
      <c r="C1454" s="47"/>
      <c r="H1454" s="29"/>
      <c r="I1454" s="29"/>
      <c r="J1454" s="29"/>
      <c r="M1454" s="45"/>
      <c r="N1454" s="45"/>
    </row>
    <row r="1455">
      <c r="B1455" s="46"/>
      <c r="C1455" s="47"/>
      <c r="H1455" s="29"/>
      <c r="I1455" s="29"/>
      <c r="J1455" s="29"/>
      <c r="M1455" s="45"/>
      <c r="N1455" s="45"/>
    </row>
    <row r="1456">
      <c r="B1456" s="46"/>
      <c r="C1456" s="47"/>
      <c r="H1456" s="29"/>
      <c r="I1456" s="29"/>
      <c r="J1456" s="29"/>
      <c r="M1456" s="45"/>
      <c r="N1456" s="45"/>
    </row>
    <row r="1457">
      <c r="B1457" s="46"/>
      <c r="C1457" s="47"/>
      <c r="H1457" s="29"/>
      <c r="I1457" s="29"/>
      <c r="J1457" s="29"/>
      <c r="M1457" s="45"/>
      <c r="N1457" s="45"/>
    </row>
    <row r="1458">
      <c r="B1458" s="46"/>
      <c r="C1458" s="47"/>
      <c r="H1458" s="29"/>
      <c r="I1458" s="29"/>
      <c r="J1458" s="29"/>
      <c r="M1458" s="45"/>
      <c r="N1458" s="45"/>
    </row>
    <row r="1459">
      <c r="B1459" s="46"/>
      <c r="C1459" s="47"/>
      <c r="H1459" s="29"/>
      <c r="I1459" s="29"/>
      <c r="J1459" s="29"/>
      <c r="M1459" s="45"/>
      <c r="N1459" s="45"/>
    </row>
    <row r="1460">
      <c r="B1460" s="46"/>
      <c r="C1460" s="47"/>
      <c r="H1460" s="29"/>
      <c r="I1460" s="29"/>
      <c r="J1460" s="29"/>
      <c r="M1460" s="45"/>
      <c r="N1460" s="45"/>
    </row>
    <row r="1461">
      <c r="B1461" s="46"/>
      <c r="C1461" s="47"/>
      <c r="H1461" s="29"/>
      <c r="I1461" s="29"/>
      <c r="J1461" s="29"/>
      <c r="M1461" s="45"/>
      <c r="N1461" s="45"/>
    </row>
    <row r="1462">
      <c r="B1462" s="46"/>
      <c r="C1462" s="47"/>
      <c r="H1462" s="29"/>
      <c r="I1462" s="29"/>
      <c r="J1462" s="29"/>
      <c r="M1462" s="45"/>
      <c r="N1462" s="45"/>
    </row>
    <row r="1463">
      <c r="B1463" s="46"/>
      <c r="C1463" s="47"/>
      <c r="H1463" s="29"/>
      <c r="I1463" s="29"/>
      <c r="J1463" s="29"/>
      <c r="M1463" s="45"/>
      <c r="N1463" s="45"/>
    </row>
    <row r="1464">
      <c r="B1464" s="46"/>
      <c r="C1464" s="47"/>
      <c r="H1464" s="29"/>
      <c r="I1464" s="29"/>
      <c r="J1464" s="29"/>
      <c r="M1464" s="45"/>
      <c r="N1464" s="45"/>
    </row>
    <row r="1465">
      <c r="B1465" s="46"/>
      <c r="C1465" s="47"/>
      <c r="H1465" s="29"/>
      <c r="I1465" s="29"/>
      <c r="J1465" s="29"/>
      <c r="M1465" s="45"/>
      <c r="N1465" s="45"/>
    </row>
    <row r="1466">
      <c r="B1466" s="46"/>
      <c r="C1466" s="47"/>
      <c r="H1466" s="29"/>
      <c r="I1466" s="29"/>
      <c r="J1466" s="29"/>
      <c r="M1466" s="45"/>
      <c r="N1466" s="45"/>
    </row>
    <row r="1467">
      <c r="B1467" s="46"/>
      <c r="C1467" s="47"/>
      <c r="H1467" s="29"/>
      <c r="I1467" s="29"/>
      <c r="J1467" s="29"/>
      <c r="M1467" s="45"/>
      <c r="N1467" s="45"/>
    </row>
    <row r="1468">
      <c r="B1468" s="46"/>
      <c r="C1468" s="47"/>
      <c r="H1468" s="29"/>
      <c r="I1468" s="29"/>
      <c r="J1468" s="29"/>
      <c r="M1468" s="45"/>
      <c r="N1468" s="45"/>
    </row>
    <row r="1469">
      <c r="B1469" s="46"/>
      <c r="C1469" s="47"/>
      <c r="H1469" s="29"/>
      <c r="I1469" s="29"/>
      <c r="J1469" s="29"/>
      <c r="M1469" s="45"/>
      <c r="N1469" s="45"/>
    </row>
    <row r="1470">
      <c r="B1470" s="46"/>
      <c r="C1470" s="47"/>
      <c r="H1470" s="29"/>
      <c r="I1470" s="29"/>
      <c r="J1470" s="29"/>
      <c r="M1470" s="45"/>
      <c r="N1470" s="45"/>
    </row>
    <row r="1471">
      <c r="B1471" s="46"/>
      <c r="C1471" s="47"/>
      <c r="H1471" s="29"/>
      <c r="I1471" s="29"/>
      <c r="J1471" s="29"/>
      <c r="M1471" s="45"/>
      <c r="N1471" s="45"/>
    </row>
    <row r="1472">
      <c r="B1472" s="46"/>
      <c r="C1472" s="47"/>
      <c r="H1472" s="29"/>
      <c r="I1472" s="29"/>
      <c r="J1472" s="29"/>
      <c r="M1472" s="45"/>
      <c r="N1472" s="45"/>
    </row>
    <row r="1473">
      <c r="B1473" s="46"/>
      <c r="C1473" s="47"/>
      <c r="H1473" s="29"/>
      <c r="I1473" s="29"/>
      <c r="J1473" s="29"/>
      <c r="M1473" s="45"/>
      <c r="N1473" s="45"/>
    </row>
    <row r="1474">
      <c r="B1474" s="46"/>
      <c r="C1474" s="47"/>
      <c r="H1474" s="29"/>
      <c r="I1474" s="29"/>
      <c r="J1474" s="29"/>
      <c r="M1474" s="45"/>
      <c r="N1474" s="45"/>
    </row>
    <row r="1475">
      <c r="B1475" s="46"/>
      <c r="C1475" s="47"/>
      <c r="H1475" s="29"/>
      <c r="I1475" s="29"/>
      <c r="J1475" s="29"/>
      <c r="M1475" s="45"/>
      <c r="N1475" s="45"/>
    </row>
    <row r="1476">
      <c r="B1476" s="46"/>
      <c r="C1476" s="47"/>
      <c r="H1476" s="29"/>
      <c r="I1476" s="29"/>
      <c r="J1476" s="29"/>
      <c r="M1476" s="45"/>
      <c r="N1476" s="45"/>
    </row>
    <row r="1477">
      <c r="B1477" s="46"/>
      <c r="C1477" s="47"/>
      <c r="H1477" s="29"/>
      <c r="I1477" s="29"/>
      <c r="J1477" s="29"/>
      <c r="M1477" s="45"/>
      <c r="N1477" s="45"/>
    </row>
    <row r="1478">
      <c r="B1478" s="46"/>
      <c r="C1478" s="47"/>
      <c r="H1478" s="29"/>
      <c r="I1478" s="29"/>
      <c r="J1478" s="29"/>
      <c r="M1478" s="45"/>
      <c r="N1478" s="45"/>
    </row>
    <row r="1479">
      <c r="B1479" s="46"/>
      <c r="C1479" s="47"/>
      <c r="H1479" s="29"/>
      <c r="I1479" s="29"/>
      <c r="J1479" s="29"/>
      <c r="M1479" s="45"/>
      <c r="N1479" s="45"/>
    </row>
    <row r="1480">
      <c r="B1480" s="46"/>
      <c r="C1480" s="47"/>
      <c r="H1480" s="29"/>
      <c r="I1480" s="29"/>
      <c r="J1480" s="29"/>
      <c r="M1480" s="45"/>
      <c r="N1480" s="45"/>
    </row>
    <row r="1481">
      <c r="B1481" s="46"/>
      <c r="C1481" s="47"/>
      <c r="H1481" s="29"/>
      <c r="I1481" s="29"/>
      <c r="J1481" s="29"/>
      <c r="M1481" s="45"/>
      <c r="N1481" s="45"/>
    </row>
    <row r="1482">
      <c r="B1482" s="46"/>
      <c r="C1482" s="47"/>
      <c r="H1482" s="29"/>
      <c r="I1482" s="29"/>
      <c r="J1482" s="29"/>
      <c r="M1482" s="45"/>
      <c r="N1482" s="45"/>
    </row>
    <row r="1483">
      <c r="B1483" s="46"/>
      <c r="C1483" s="47"/>
      <c r="H1483" s="29"/>
      <c r="I1483" s="29"/>
      <c r="J1483" s="29"/>
      <c r="M1483" s="45"/>
      <c r="N1483" s="45"/>
    </row>
    <row r="1484">
      <c r="B1484" s="46"/>
      <c r="C1484" s="47"/>
      <c r="H1484" s="29"/>
      <c r="I1484" s="29"/>
      <c r="J1484" s="29"/>
      <c r="M1484" s="45"/>
      <c r="N1484" s="45"/>
    </row>
    <row r="1485">
      <c r="B1485" s="46"/>
      <c r="C1485" s="47"/>
      <c r="H1485" s="29"/>
      <c r="I1485" s="29"/>
      <c r="J1485" s="29"/>
      <c r="M1485" s="45"/>
      <c r="N1485" s="45"/>
    </row>
    <row r="1486">
      <c r="B1486" s="46"/>
      <c r="C1486" s="47"/>
      <c r="H1486" s="29"/>
      <c r="I1486" s="29"/>
      <c r="J1486" s="29"/>
      <c r="M1486" s="45"/>
      <c r="N1486" s="45"/>
    </row>
    <row r="1487">
      <c r="B1487" s="46"/>
      <c r="C1487" s="47"/>
      <c r="H1487" s="29"/>
      <c r="I1487" s="29"/>
      <c r="J1487" s="29"/>
      <c r="M1487" s="45"/>
      <c r="N1487" s="45"/>
    </row>
    <row r="1488">
      <c r="B1488" s="46"/>
      <c r="C1488" s="47"/>
      <c r="H1488" s="29"/>
      <c r="I1488" s="29"/>
      <c r="J1488" s="29"/>
      <c r="M1488" s="45"/>
      <c r="N1488" s="45"/>
    </row>
    <row r="1489">
      <c r="B1489" s="46"/>
      <c r="C1489" s="47"/>
      <c r="H1489" s="29"/>
      <c r="I1489" s="29"/>
      <c r="J1489" s="29"/>
      <c r="M1489" s="45"/>
      <c r="N1489" s="45"/>
    </row>
    <row r="1490">
      <c r="B1490" s="46"/>
      <c r="C1490" s="47"/>
      <c r="H1490" s="29"/>
      <c r="I1490" s="29"/>
      <c r="J1490" s="29"/>
      <c r="M1490" s="45"/>
      <c r="N1490" s="45"/>
    </row>
    <row r="1491">
      <c r="B1491" s="46"/>
      <c r="C1491" s="47"/>
      <c r="H1491" s="29"/>
      <c r="I1491" s="29"/>
      <c r="J1491" s="29"/>
      <c r="M1491" s="45"/>
      <c r="N1491" s="45"/>
    </row>
    <row r="1492">
      <c r="B1492" s="46"/>
      <c r="C1492" s="47"/>
      <c r="H1492" s="29"/>
      <c r="I1492" s="29"/>
      <c r="J1492" s="29"/>
      <c r="M1492" s="45"/>
      <c r="N1492" s="45"/>
    </row>
    <row r="1493">
      <c r="B1493" s="46"/>
      <c r="C1493" s="47"/>
      <c r="H1493" s="29"/>
      <c r="I1493" s="29"/>
      <c r="J1493" s="29"/>
      <c r="M1493" s="45"/>
      <c r="N1493" s="45"/>
    </row>
    <row r="1494">
      <c r="B1494" s="46"/>
      <c r="C1494" s="47"/>
      <c r="H1494" s="29"/>
      <c r="I1494" s="29"/>
      <c r="J1494" s="29"/>
      <c r="M1494" s="45"/>
      <c r="N1494" s="45"/>
    </row>
    <row r="1495">
      <c r="B1495" s="46"/>
      <c r="C1495" s="47"/>
      <c r="H1495" s="29"/>
      <c r="I1495" s="29"/>
      <c r="J1495" s="29"/>
      <c r="M1495" s="45"/>
      <c r="N1495" s="45"/>
    </row>
    <row r="1496">
      <c r="B1496" s="46"/>
      <c r="C1496" s="47"/>
      <c r="H1496" s="29"/>
      <c r="I1496" s="29"/>
      <c r="J1496" s="29"/>
      <c r="M1496" s="45"/>
      <c r="N1496" s="45"/>
    </row>
    <row r="1497">
      <c r="B1497" s="46"/>
      <c r="C1497" s="47"/>
      <c r="H1497" s="29"/>
      <c r="I1497" s="29"/>
      <c r="J1497" s="29"/>
      <c r="M1497" s="45"/>
      <c r="N1497" s="45"/>
    </row>
    <row r="1498">
      <c r="B1498" s="46"/>
      <c r="C1498" s="47"/>
      <c r="H1498" s="29"/>
      <c r="I1498" s="29"/>
      <c r="J1498" s="29"/>
      <c r="M1498" s="45"/>
      <c r="N1498" s="45"/>
    </row>
    <row r="1499">
      <c r="B1499" s="46"/>
      <c r="C1499" s="47"/>
      <c r="H1499" s="29"/>
      <c r="I1499" s="29"/>
      <c r="J1499" s="29"/>
      <c r="M1499" s="45"/>
      <c r="N1499" s="45"/>
    </row>
    <row r="1500">
      <c r="B1500" s="46"/>
      <c r="C1500" s="47"/>
      <c r="H1500" s="29"/>
      <c r="I1500" s="29"/>
      <c r="J1500" s="29"/>
      <c r="M1500" s="45"/>
      <c r="N1500" s="45"/>
    </row>
    <row r="1501">
      <c r="B1501" s="46"/>
      <c r="C1501" s="47"/>
      <c r="H1501" s="29"/>
      <c r="I1501" s="29"/>
      <c r="J1501" s="29"/>
      <c r="M1501" s="45"/>
      <c r="N1501" s="45"/>
    </row>
    <row r="1502">
      <c r="B1502" s="46"/>
      <c r="C1502" s="47"/>
      <c r="H1502" s="29"/>
      <c r="I1502" s="29"/>
      <c r="J1502" s="29"/>
      <c r="M1502" s="45"/>
      <c r="N1502" s="45"/>
    </row>
    <row r="1503">
      <c r="B1503" s="46"/>
      <c r="C1503" s="47"/>
      <c r="H1503" s="29"/>
      <c r="I1503" s="29"/>
      <c r="J1503" s="29"/>
      <c r="M1503" s="45"/>
      <c r="N1503" s="45"/>
    </row>
    <row r="1504">
      <c r="B1504" s="46"/>
      <c r="C1504" s="47"/>
      <c r="H1504" s="29"/>
      <c r="I1504" s="29"/>
      <c r="J1504" s="29"/>
      <c r="M1504" s="45"/>
      <c r="N1504" s="45"/>
    </row>
    <row r="1505">
      <c r="B1505" s="46"/>
      <c r="C1505" s="47"/>
      <c r="H1505" s="29"/>
      <c r="I1505" s="29"/>
      <c r="J1505" s="29"/>
      <c r="M1505" s="45"/>
      <c r="N1505" s="45"/>
    </row>
    <row r="1506">
      <c r="B1506" s="46"/>
      <c r="C1506" s="47"/>
      <c r="H1506" s="29"/>
      <c r="I1506" s="29"/>
      <c r="J1506" s="29"/>
      <c r="M1506" s="45"/>
      <c r="N1506" s="45"/>
    </row>
    <row r="1507">
      <c r="B1507" s="46"/>
      <c r="C1507" s="47"/>
      <c r="H1507" s="29"/>
      <c r="I1507" s="29"/>
      <c r="J1507" s="29"/>
      <c r="M1507" s="45"/>
      <c r="N1507" s="45"/>
    </row>
    <row r="1508">
      <c r="B1508" s="46"/>
      <c r="C1508" s="47"/>
      <c r="H1508" s="29"/>
      <c r="I1508" s="29"/>
      <c r="J1508" s="29"/>
      <c r="M1508" s="45"/>
      <c r="N1508" s="45"/>
    </row>
    <row r="1509">
      <c r="B1509" s="46"/>
      <c r="C1509" s="47"/>
      <c r="H1509" s="29"/>
      <c r="I1509" s="29"/>
      <c r="J1509" s="29"/>
      <c r="M1509" s="45"/>
      <c r="N1509" s="45"/>
    </row>
    <row r="1510">
      <c r="B1510" s="46"/>
      <c r="C1510" s="47"/>
      <c r="H1510" s="29"/>
      <c r="I1510" s="29"/>
      <c r="J1510" s="29"/>
      <c r="M1510" s="45"/>
      <c r="N1510" s="45"/>
    </row>
    <row r="1511">
      <c r="B1511" s="46"/>
      <c r="C1511" s="47"/>
      <c r="H1511" s="29"/>
      <c r="I1511" s="29"/>
      <c r="J1511" s="29"/>
      <c r="M1511" s="45"/>
      <c r="N1511" s="45"/>
    </row>
    <row r="1512">
      <c r="B1512" s="46"/>
      <c r="C1512" s="47"/>
      <c r="H1512" s="29"/>
      <c r="I1512" s="29"/>
      <c r="J1512" s="29"/>
      <c r="M1512" s="45"/>
      <c r="N1512" s="45"/>
    </row>
    <row r="1513">
      <c r="B1513" s="46"/>
      <c r="C1513" s="47"/>
      <c r="H1513" s="29"/>
      <c r="I1513" s="29"/>
      <c r="J1513" s="29"/>
      <c r="M1513" s="45"/>
      <c r="N1513" s="45"/>
    </row>
    <row r="1514">
      <c r="B1514" s="46"/>
      <c r="C1514" s="47"/>
      <c r="H1514" s="29"/>
      <c r="I1514" s="29"/>
      <c r="J1514" s="29"/>
      <c r="M1514" s="45"/>
      <c r="N1514" s="45"/>
    </row>
    <row r="1515">
      <c r="B1515" s="46"/>
      <c r="C1515" s="47"/>
      <c r="H1515" s="29"/>
      <c r="I1515" s="29"/>
      <c r="J1515" s="29"/>
      <c r="M1515" s="45"/>
      <c r="N1515" s="45"/>
    </row>
    <row r="1516">
      <c r="B1516" s="46"/>
      <c r="C1516" s="47"/>
      <c r="H1516" s="29"/>
      <c r="I1516" s="29"/>
      <c r="J1516" s="29"/>
      <c r="M1516" s="45"/>
      <c r="N1516" s="45"/>
    </row>
    <row r="1517">
      <c r="B1517" s="46"/>
      <c r="C1517" s="47"/>
      <c r="H1517" s="29"/>
      <c r="I1517" s="29"/>
      <c r="J1517" s="29"/>
      <c r="M1517" s="45"/>
      <c r="N1517" s="45"/>
    </row>
    <row r="1518">
      <c r="B1518" s="46"/>
      <c r="C1518" s="47"/>
      <c r="H1518" s="29"/>
      <c r="I1518" s="29"/>
      <c r="J1518" s="29"/>
      <c r="M1518" s="45"/>
      <c r="N1518" s="45"/>
    </row>
    <row r="1519">
      <c r="B1519" s="46"/>
      <c r="C1519" s="47"/>
      <c r="H1519" s="29"/>
      <c r="I1519" s="29"/>
      <c r="J1519" s="29"/>
      <c r="M1519" s="45"/>
      <c r="N1519" s="45"/>
    </row>
    <row r="1520">
      <c r="B1520" s="46"/>
      <c r="C1520" s="47"/>
      <c r="H1520" s="29"/>
      <c r="I1520" s="29"/>
      <c r="J1520" s="29"/>
      <c r="M1520" s="45"/>
      <c r="N1520" s="45"/>
    </row>
    <row r="1521">
      <c r="B1521" s="46"/>
      <c r="C1521" s="47"/>
      <c r="H1521" s="29"/>
      <c r="I1521" s="29"/>
      <c r="J1521" s="29"/>
      <c r="M1521" s="45"/>
      <c r="N1521" s="45"/>
    </row>
    <row r="1522">
      <c r="B1522" s="46"/>
      <c r="C1522" s="47"/>
      <c r="H1522" s="29"/>
      <c r="I1522" s="29"/>
      <c r="J1522" s="29"/>
      <c r="M1522" s="45"/>
      <c r="N1522" s="45"/>
    </row>
    <row r="1523">
      <c r="B1523" s="46"/>
      <c r="C1523" s="47"/>
      <c r="H1523" s="29"/>
      <c r="I1523" s="29"/>
      <c r="J1523" s="29"/>
      <c r="M1523" s="45"/>
      <c r="N1523" s="45"/>
    </row>
    <row r="1524">
      <c r="B1524" s="46"/>
      <c r="C1524" s="47"/>
      <c r="H1524" s="29"/>
      <c r="I1524" s="29"/>
      <c r="J1524" s="29"/>
      <c r="M1524" s="45"/>
      <c r="N1524" s="45"/>
    </row>
    <row r="1525">
      <c r="B1525" s="46"/>
      <c r="C1525" s="47"/>
      <c r="H1525" s="29"/>
      <c r="I1525" s="29"/>
      <c r="J1525" s="29"/>
      <c r="M1525" s="45"/>
      <c r="N1525" s="45"/>
    </row>
    <row r="1526">
      <c r="B1526" s="46"/>
      <c r="C1526" s="47"/>
      <c r="H1526" s="29"/>
      <c r="I1526" s="29"/>
      <c r="J1526" s="29"/>
      <c r="M1526" s="45"/>
      <c r="N1526" s="45"/>
    </row>
    <row r="1527">
      <c r="B1527" s="46"/>
      <c r="C1527" s="47"/>
      <c r="H1527" s="29"/>
      <c r="I1527" s="29"/>
      <c r="J1527" s="29"/>
      <c r="M1527" s="45"/>
      <c r="N1527" s="45"/>
    </row>
    <row r="1528">
      <c r="B1528" s="46"/>
      <c r="C1528" s="47"/>
      <c r="H1528" s="29"/>
      <c r="I1528" s="29"/>
      <c r="J1528" s="29"/>
      <c r="M1528" s="45"/>
      <c r="N1528" s="45"/>
    </row>
    <row r="1529">
      <c r="B1529" s="46"/>
      <c r="C1529" s="47"/>
      <c r="H1529" s="29"/>
      <c r="I1529" s="29"/>
      <c r="J1529" s="29"/>
      <c r="M1529" s="45"/>
      <c r="N1529" s="45"/>
    </row>
    <row r="1530">
      <c r="B1530" s="46"/>
      <c r="C1530" s="47"/>
      <c r="H1530" s="29"/>
      <c r="I1530" s="29"/>
      <c r="J1530" s="29"/>
      <c r="M1530" s="45"/>
      <c r="N1530" s="45"/>
    </row>
    <row r="1531">
      <c r="B1531" s="46"/>
      <c r="C1531" s="47"/>
      <c r="H1531" s="29"/>
      <c r="I1531" s="29"/>
      <c r="J1531" s="29"/>
      <c r="M1531" s="45"/>
      <c r="N1531" s="45"/>
    </row>
    <row r="1532">
      <c r="B1532" s="46"/>
      <c r="C1532" s="47"/>
      <c r="H1532" s="29"/>
      <c r="I1532" s="29"/>
      <c r="J1532" s="29"/>
      <c r="M1532" s="45"/>
      <c r="N1532" s="45"/>
    </row>
    <row r="1533">
      <c r="B1533" s="46"/>
      <c r="C1533" s="47"/>
      <c r="H1533" s="29"/>
      <c r="I1533" s="29"/>
      <c r="J1533" s="29"/>
      <c r="M1533" s="45"/>
      <c r="N1533" s="45"/>
    </row>
    <row r="1534">
      <c r="B1534" s="46"/>
      <c r="C1534" s="47"/>
      <c r="H1534" s="29"/>
      <c r="I1534" s="29"/>
      <c r="J1534" s="29"/>
      <c r="M1534" s="45"/>
      <c r="N1534" s="45"/>
    </row>
    <row r="1535">
      <c r="B1535" s="46"/>
      <c r="C1535" s="47"/>
      <c r="H1535" s="29"/>
      <c r="I1535" s="29"/>
      <c r="J1535" s="29"/>
      <c r="M1535" s="45"/>
      <c r="N1535" s="45"/>
    </row>
    <row r="1536">
      <c r="B1536" s="46"/>
      <c r="C1536" s="47"/>
      <c r="H1536" s="29"/>
      <c r="I1536" s="29"/>
      <c r="J1536" s="29"/>
      <c r="M1536" s="45"/>
      <c r="N1536" s="45"/>
    </row>
    <row r="1537">
      <c r="B1537" s="46"/>
      <c r="C1537" s="47"/>
      <c r="H1537" s="29"/>
      <c r="I1537" s="29"/>
      <c r="J1537" s="29"/>
      <c r="M1537" s="45"/>
      <c r="N1537" s="45"/>
    </row>
    <row r="1538">
      <c r="B1538" s="46"/>
      <c r="C1538" s="47"/>
      <c r="H1538" s="29"/>
      <c r="I1538" s="29"/>
      <c r="J1538" s="29"/>
      <c r="M1538" s="45"/>
      <c r="N1538" s="45"/>
    </row>
    <row r="1539">
      <c r="B1539" s="46"/>
      <c r="C1539" s="47"/>
      <c r="H1539" s="29"/>
      <c r="I1539" s="29"/>
      <c r="J1539" s="29"/>
      <c r="M1539" s="45"/>
      <c r="N1539" s="45"/>
    </row>
    <row r="1540">
      <c r="B1540" s="46"/>
      <c r="C1540" s="47"/>
      <c r="H1540" s="29"/>
      <c r="I1540" s="29"/>
      <c r="J1540" s="29"/>
      <c r="M1540" s="45"/>
      <c r="N1540" s="45"/>
    </row>
    <row r="1541">
      <c r="B1541" s="46"/>
      <c r="C1541" s="47"/>
      <c r="H1541" s="29"/>
      <c r="I1541" s="29"/>
      <c r="J1541" s="29"/>
      <c r="M1541" s="45"/>
      <c r="N1541" s="45"/>
    </row>
    <row r="1542">
      <c r="B1542" s="46"/>
      <c r="C1542" s="47"/>
      <c r="H1542" s="29"/>
      <c r="I1542" s="29"/>
      <c r="J1542" s="29"/>
      <c r="M1542" s="45"/>
      <c r="N1542" s="45"/>
    </row>
    <row r="1543">
      <c r="B1543" s="46"/>
      <c r="C1543" s="47"/>
      <c r="H1543" s="29"/>
      <c r="I1543" s="29"/>
      <c r="J1543" s="29"/>
      <c r="M1543" s="45"/>
      <c r="N1543" s="45"/>
    </row>
    <row r="1544">
      <c r="B1544" s="46"/>
      <c r="C1544" s="47"/>
      <c r="H1544" s="29"/>
      <c r="I1544" s="29"/>
      <c r="J1544" s="29"/>
      <c r="M1544" s="45"/>
      <c r="N1544" s="45"/>
    </row>
    <row r="1545">
      <c r="B1545" s="46"/>
      <c r="C1545" s="47"/>
      <c r="H1545" s="29"/>
      <c r="I1545" s="29"/>
      <c r="J1545" s="29"/>
      <c r="M1545" s="45"/>
      <c r="N1545" s="45"/>
    </row>
    <row r="1546">
      <c r="B1546" s="46"/>
      <c r="C1546" s="47"/>
      <c r="H1546" s="29"/>
      <c r="I1546" s="29"/>
      <c r="J1546" s="29"/>
      <c r="M1546" s="45"/>
      <c r="N1546" s="45"/>
    </row>
    <row r="1547">
      <c r="B1547" s="46"/>
      <c r="C1547" s="47"/>
      <c r="H1547" s="29"/>
      <c r="I1547" s="29"/>
      <c r="J1547" s="29"/>
      <c r="M1547" s="45"/>
      <c r="N1547" s="45"/>
    </row>
    <row r="1548">
      <c r="B1548" s="46"/>
      <c r="C1548" s="47"/>
      <c r="H1548" s="29"/>
      <c r="I1548" s="29"/>
      <c r="J1548" s="29"/>
      <c r="M1548" s="45"/>
      <c r="N1548" s="45"/>
    </row>
    <row r="1549">
      <c r="B1549" s="46"/>
      <c r="C1549" s="47"/>
      <c r="H1549" s="29"/>
      <c r="I1549" s="29"/>
      <c r="J1549" s="29"/>
      <c r="M1549" s="45"/>
      <c r="N1549" s="45"/>
    </row>
    <row r="1550">
      <c r="B1550" s="46"/>
      <c r="C1550" s="47"/>
      <c r="H1550" s="29"/>
      <c r="I1550" s="29"/>
      <c r="J1550" s="29"/>
      <c r="M1550" s="45"/>
      <c r="N1550" s="45"/>
    </row>
    <row r="1551">
      <c r="B1551" s="46"/>
      <c r="C1551" s="47"/>
      <c r="H1551" s="29"/>
      <c r="I1551" s="29"/>
      <c r="J1551" s="29"/>
      <c r="M1551" s="45"/>
      <c r="N1551" s="45"/>
    </row>
    <row r="1552">
      <c r="B1552" s="46"/>
      <c r="C1552" s="47"/>
      <c r="H1552" s="29"/>
      <c r="I1552" s="29"/>
      <c r="J1552" s="29"/>
      <c r="M1552" s="45"/>
      <c r="N1552" s="45"/>
    </row>
    <row r="1553">
      <c r="B1553" s="46"/>
      <c r="C1553" s="47"/>
      <c r="H1553" s="29"/>
      <c r="I1553" s="29"/>
      <c r="J1553" s="29"/>
      <c r="M1553" s="45"/>
      <c r="N1553" s="45"/>
    </row>
    <row r="1554">
      <c r="B1554" s="46"/>
      <c r="C1554" s="47"/>
      <c r="H1554" s="29"/>
      <c r="I1554" s="29"/>
      <c r="J1554" s="29"/>
      <c r="M1554" s="45"/>
      <c r="N1554" s="45"/>
    </row>
    <row r="1555">
      <c r="B1555" s="46"/>
      <c r="C1555" s="47"/>
      <c r="H1555" s="29"/>
      <c r="I1555" s="29"/>
      <c r="J1555" s="29"/>
      <c r="M1555" s="45"/>
      <c r="N1555" s="45"/>
    </row>
    <row r="1556">
      <c r="B1556" s="46"/>
      <c r="C1556" s="47"/>
      <c r="H1556" s="29"/>
      <c r="I1556" s="29"/>
      <c r="J1556" s="29"/>
      <c r="M1556" s="45"/>
      <c r="N1556" s="45"/>
    </row>
    <row r="1557">
      <c r="B1557" s="46"/>
      <c r="C1557" s="47"/>
      <c r="H1557" s="29"/>
      <c r="I1557" s="29"/>
      <c r="J1557" s="29"/>
      <c r="M1557" s="45"/>
      <c r="N1557" s="45"/>
    </row>
    <row r="1558">
      <c r="B1558" s="46"/>
      <c r="C1558" s="47"/>
      <c r="H1558" s="29"/>
      <c r="I1558" s="29"/>
      <c r="J1558" s="29"/>
      <c r="M1558" s="45"/>
      <c r="N1558" s="45"/>
    </row>
    <row r="1559">
      <c r="B1559" s="46"/>
      <c r="C1559" s="47"/>
      <c r="H1559" s="29"/>
      <c r="I1559" s="29"/>
      <c r="J1559" s="29"/>
      <c r="M1559" s="45"/>
      <c r="N1559" s="45"/>
    </row>
    <row r="1560">
      <c r="B1560" s="46"/>
      <c r="C1560" s="47"/>
      <c r="H1560" s="29"/>
      <c r="I1560" s="29"/>
      <c r="J1560" s="29"/>
      <c r="M1560" s="45"/>
      <c r="N1560" s="45"/>
    </row>
    <row r="1561">
      <c r="B1561" s="46"/>
      <c r="C1561" s="47"/>
      <c r="H1561" s="29"/>
      <c r="I1561" s="29"/>
      <c r="J1561" s="29"/>
      <c r="M1561" s="45"/>
      <c r="N1561" s="45"/>
    </row>
    <row r="1562">
      <c r="B1562" s="46"/>
      <c r="C1562" s="47"/>
      <c r="H1562" s="29"/>
      <c r="I1562" s="29"/>
      <c r="J1562" s="29"/>
      <c r="M1562" s="45"/>
      <c r="N1562" s="45"/>
    </row>
    <row r="1563">
      <c r="B1563" s="46"/>
      <c r="C1563" s="47"/>
      <c r="H1563" s="29"/>
      <c r="I1563" s="29"/>
      <c r="J1563" s="29"/>
      <c r="M1563" s="45"/>
      <c r="N1563" s="45"/>
    </row>
    <row r="1564">
      <c r="B1564" s="46"/>
      <c r="C1564" s="47"/>
      <c r="H1564" s="29"/>
      <c r="I1564" s="29"/>
      <c r="J1564" s="29"/>
      <c r="M1564" s="45"/>
      <c r="N1564" s="45"/>
    </row>
    <row r="1565">
      <c r="B1565" s="46"/>
      <c r="C1565" s="47"/>
      <c r="H1565" s="29"/>
      <c r="I1565" s="29"/>
      <c r="J1565" s="29"/>
      <c r="M1565" s="45"/>
      <c r="N1565" s="45"/>
    </row>
    <row r="1566">
      <c r="B1566" s="46"/>
      <c r="C1566" s="47"/>
      <c r="H1566" s="29"/>
      <c r="I1566" s="29"/>
      <c r="J1566" s="29"/>
      <c r="M1566" s="45"/>
      <c r="N1566" s="45"/>
    </row>
    <row r="1567">
      <c r="B1567" s="46"/>
      <c r="C1567" s="47"/>
      <c r="H1567" s="29"/>
      <c r="I1567" s="29"/>
      <c r="J1567" s="29"/>
      <c r="M1567" s="45"/>
      <c r="N1567" s="45"/>
    </row>
    <row r="1568">
      <c r="B1568" s="46"/>
      <c r="C1568" s="47"/>
      <c r="H1568" s="29"/>
      <c r="I1568" s="29"/>
      <c r="J1568" s="29"/>
      <c r="M1568" s="45"/>
      <c r="N1568" s="45"/>
    </row>
    <row r="1569">
      <c r="B1569" s="46"/>
      <c r="C1569" s="47"/>
      <c r="H1569" s="29"/>
      <c r="I1569" s="29"/>
      <c r="J1569" s="29"/>
      <c r="M1569" s="45"/>
      <c r="N1569" s="45"/>
    </row>
    <row r="1570">
      <c r="B1570" s="46"/>
      <c r="C1570" s="47"/>
      <c r="H1570" s="29"/>
      <c r="I1570" s="29"/>
      <c r="J1570" s="29"/>
      <c r="M1570" s="45"/>
      <c r="N1570" s="45"/>
    </row>
    <row r="1571">
      <c r="B1571" s="46"/>
      <c r="C1571" s="47"/>
      <c r="H1571" s="29"/>
      <c r="I1571" s="29"/>
      <c r="J1571" s="29"/>
      <c r="M1571" s="45"/>
      <c r="N1571" s="45"/>
    </row>
    <row r="1572">
      <c r="B1572" s="46"/>
      <c r="C1572" s="47"/>
      <c r="H1572" s="29"/>
      <c r="I1572" s="29"/>
      <c r="J1572" s="29"/>
      <c r="M1572" s="45"/>
      <c r="N1572" s="45"/>
    </row>
    <row r="1573">
      <c r="B1573" s="46"/>
      <c r="C1573" s="47"/>
      <c r="H1573" s="29"/>
      <c r="I1573" s="29"/>
      <c r="J1573" s="29"/>
      <c r="M1573" s="45"/>
      <c r="N1573" s="45"/>
    </row>
    <row r="1574">
      <c r="B1574" s="46"/>
      <c r="C1574" s="47"/>
      <c r="H1574" s="29"/>
      <c r="I1574" s="29"/>
      <c r="J1574" s="29"/>
      <c r="M1574" s="45"/>
      <c r="N1574" s="45"/>
    </row>
    <row r="1575">
      <c r="B1575" s="46"/>
      <c r="C1575" s="47"/>
      <c r="H1575" s="29"/>
      <c r="I1575" s="29"/>
      <c r="J1575" s="29"/>
      <c r="M1575" s="45"/>
      <c r="N1575" s="45"/>
    </row>
    <row r="1576">
      <c r="B1576" s="46"/>
      <c r="C1576" s="47"/>
      <c r="H1576" s="29"/>
      <c r="I1576" s="29"/>
      <c r="J1576" s="29"/>
      <c r="M1576" s="45"/>
      <c r="N1576" s="45"/>
    </row>
    <row r="1577">
      <c r="B1577" s="46"/>
      <c r="C1577" s="47"/>
      <c r="H1577" s="29"/>
      <c r="I1577" s="29"/>
      <c r="J1577" s="29"/>
      <c r="M1577" s="45"/>
      <c r="N1577" s="45"/>
    </row>
    <row r="1578">
      <c r="B1578" s="46"/>
      <c r="C1578" s="47"/>
      <c r="H1578" s="29"/>
      <c r="I1578" s="29"/>
      <c r="J1578" s="29"/>
      <c r="M1578" s="45"/>
      <c r="N1578" s="45"/>
    </row>
    <row r="1579">
      <c r="B1579" s="46"/>
      <c r="C1579" s="47"/>
      <c r="H1579" s="29"/>
      <c r="I1579" s="29"/>
      <c r="J1579" s="29"/>
      <c r="M1579" s="45"/>
      <c r="N1579" s="45"/>
    </row>
    <row r="1580">
      <c r="B1580" s="46"/>
      <c r="C1580" s="47"/>
      <c r="H1580" s="29"/>
      <c r="I1580" s="29"/>
      <c r="J1580" s="29"/>
      <c r="M1580" s="45"/>
      <c r="N1580" s="45"/>
    </row>
    <row r="1581">
      <c r="B1581" s="46"/>
      <c r="C1581" s="47"/>
      <c r="H1581" s="29"/>
      <c r="I1581" s="29"/>
      <c r="J1581" s="29"/>
      <c r="M1581" s="45"/>
      <c r="N1581" s="45"/>
    </row>
    <row r="1582">
      <c r="B1582" s="46"/>
      <c r="C1582" s="47"/>
      <c r="H1582" s="29"/>
      <c r="I1582" s="29"/>
      <c r="J1582" s="29"/>
      <c r="M1582" s="45"/>
      <c r="N1582" s="45"/>
    </row>
    <row r="1583">
      <c r="B1583" s="46"/>
      <c r="C1583" s="47"/>
      <c r="H1583" s="29"/>
      <c r="I1583" s="29"/>
      <c r="J1583" s="29"/>
      <c r="M1583" s="45"/>
      <c r="N1583" s="45"/>
    </row>
    <row r="1584">
      <c r="B1584" s="46"/>
      <c r="C1584" s="47"/>
      <c r="H1584" s="29"/>
      <c r="I1584" s="29"/>
      <c r="J1584" s="29"/>
      <c r="M1584" s="45"/>
      <c r="N1584" s="45"/>
    </row>
    <row r="1585">
      <c r="B1585" s="46"/>
      <c r="C1585" s="47"/>
      <c r="H1585" s="29"/>
      <c r="I1585" s="29"/>
      <c r="J1585" s="29"/>
      <c r="M1585" s="45"/>
      <c r="N1585" s="45"/>
    </row>
    <row r="1586">
      <c r="B1586" s="46"/>
      <c r="C1586" s="47"/>
      <c r="H1586" s="29"/>
      <c r="I1586" s="29"/>
      <c r="J1586" s="29"/>
      <c r="M1586" s="45"/>
      <c r="N1586" s="45"/>
    </row>
    <row r="1587">
      <c r="B1587" s="46"/>
      <c r="C1587" s="47"/>
      <c r="H1587" s="29"/>
      <c r="I1587" s="29"/>
      <c r="J1587" s="29"/>
      <c r="M1587" s="45"/>
      <c r="N1587" s="45"/>
    </row>
    <row r="1588">
      <c r="B1588" s="46"/>
      <c r="C1588" s="47"/>
      <c r="H1588" s="29"/>
      <c r="I1588" s="29"/>
      <c r="J1588" s="29"/>
      <c r="M1588" s="45"/>
      <c r="N1588" s="45"/>
    </row>
    <row r="1589">
      <c r="B1589" s="46"/>
      <c r="C1589" s="47"/>
      <c r="H1589" s="29"/>
      <c r="I1589" s="29"/>
      <c r="J1589" s="29"/>
      <c r="M1589" s="45"/>
      <c r="N1589" s="45"/>
    </row>
    <row r="1590">
      <c r="B1590" s="46"/>
      <c r="C1590" s="47"/>
      <c r="H1590" s="29"/>
      <c r="I1590" s="29"/>
      <c r="J1590" s="29"/>
      <c r="M1590" s="45"/>
      <c r="N1590" s="45"/>
    </row>
    <row r="1591">
      <c r="B1591" s="46"/>
      <c r="C1591" s="47"/>
      <c r="H1591" s="29"/>
      <c r="I1591" s="29"/>
      <c r="J1591" s="29"/>
      <c r="M1591" s="45"/>
      <c r="N1591" s="45"/>
    </row>
    <row r="1592">
      <c r="B1592" s="46"/>
      <c r="C1592" s="47"/>
      <c r="H1592" s="29"/>
      <c r="I1592" s="29"/>
      <c r="J1592" s="29"/>
      <c r="M1592" s="45"/>
      <c r="N1592" s="45"/>
    </row>
    <row r="1593">
      <c r="B1593" s="46"/>
      <c r="C1593" s="47"/>
      <c r="H1593" s="29"/>
      <c r="I1593" s="29"/>
      <c r="J1593" s="29"/>
      <c r="M1593" s="45"/>
      <c r="N1593" s="45"/>
    </row>
    <row r="1594">
      <c r="B1594" s="46"/>
      <c r="C1594" s="47"/>
      <c r="H1594" s="29"/>
      <c r="I1594" s="29"/>
      <c r="J1594" s="29"/>
      <c r="M1594" s="45"/>
      <c r="N1594" s="45"/>
    </row>
    <row r="1595">
      <c r="B1595" s="46"/>
      <c r="C1595" s="47"/>
      <c r="H1595" s="29"/>
      <c r="I1595" s="29"/>
      <c r="J1595" s="29"/>
      <c r="M1595" s="45"/>
      <c r="N1595" s="45"/>
    </row>
    <row r="1596">
      <c r="B1596" s="46"/>
      <c r="C1596" s="47"/>
      <c r="H1596" s="29"/>
      <c r="I1596" s="29"/>
      <c r="J1596" s="29"/>
      <c r="M1596" s="45"/>
      <c r="N1596" s="45"/>
    </row>
    <row r="1597">
      <c r="B1597" s="46"/>
      <c r="C1597" s="47"/>
      <c r="H1597" s="29"/>
      <c r="I1597" s="29"/>
      <c r="J1597" s="29"/>
      <c r="M1597" s="45"/>
      <c r="N1597" s="45"/>
    </row>
    <row r="1598">
      <c r="B1598" s="46"/>
      <c r="C1598" s="47"/>
      <c r="H1598" s="29"/>
      <c r="I1598" s="29"/>
      <c r="J1598" s="29"/>
      <c r="M1598" s="45"/>
      <c r="N1598" s="45"/>
    </row>
    <row r="1599">
      <c r="B1599" s="46"/>
      <c r="C1599" s="47"/>
      <c r="H1599" s="29"/>
      <c r="I1599" s="29"/>
      <c r="J1599" s="29"/>
      <c r="M1599" s="45"/>
      <c r="N1599" s="45"/>
    </row>
    <row r="1600">
      <c r="B1600" s="46"/>
      <c r="C1600" s="47"/>
      <c r="H1600" s="29"/>
      <c r="I1600" s="29"/>
      <c r="J1600" s="29"/>
      <c r="M1600" s="45"/>
      <c r="N1600" s="45"/>
    </row>
    <row r="1601">
      <c r="B1601" s="46"/>
      <c r="C1601" s="47"/>
      <c r="H1601" s="29"/>
      <c r="I1601" s="29"/>
      <c r="J1601" s="29"/>
      <c r="M1601" s="45"/>
      <c r="N1601" s="45"/>
    </row>
    <row r="1602">
      <c r="B1602" s="46"/>
      <c r="C1602" s="47"/>
      <c r="H1602" s="29"/>
      <c r="I1602" s="29"/>
      <c r="J1602" s="29"/>
      <c r="M1602" s="45"/>
      <c r="N1602" s="45"/>
    </row>
    <row r="1603">
      <c r="B1603" s="46"/>
      <c r="C1603" s="47"/>
      <c r="H1603" s="29"/>
      <c r="I1603" s="29"/>
      <c r="J1603" s="29"/>
      <c r="M1603" s="45"/>
      <c r="N1603" s="45"/>
    </row>
    <row r="1604">
      <c r="B1604" s="46"/>
      <c r="C1604" s="47"/>
      <c r="H1604" s="29"/>
      <c r="I1604" s="29"/>
      <c r="J1604" s="29"/>
      <c r="M1604" s="45"/>
      <c r="N1604" s="45"/>
    </row>
    <row r="1605">
      <c r="B1605" s="46"/>
      <c r="C1605" s="47"/>
      <c r="H1605" s="29"/>
      <c r="I1605" s="29"/>
      <c r="J1605" s="29"/>
      <c r="M1605" s="45"/>
      <c r="N1605" s="45"/>
    </row>
    <row r="1606">
      <c r="B1606" s="46"/>
      <c r="C1606" s="47"/>
      <c r="H1606" s="29"/>
      <c r="I1606" s="29"/>
      <c r="J1606" s="29"/>
      <c r="M1606" s="45"/>
      <c r="N1606" s="45"/>
    </row>
    <row r="1607">
      <c r="B1607" s="46"/>
      <c r="C1607" s="47"/>
      <c r="H1607" s="29"/>
      <c r="I1607" s="29"/>
      <c r="J1607" s="29"/>
      <c r="M1607" s="45"/>
      <c r="N1607" s="45"/>
    </row>
    <row r="1608">
      <c r="B1608" s="46"/>
      <c r="C1608" s="47"/>
      <c r="H1608" s="29"/>
      <c r="I1608" s="29"/>
      <c r="J1608" s="29"/>
      <c r="M1608" s="45"/>
      <c r="N1608" s="45"/>
    </row>
    <row r="1609">
      <c r="B1609" s="46"/>
      <c r="C1609" s="47"/>
      <c r="H1609" s="29"/>
      <c r="I1609" s="29"/>
      <c r="J1609" s="29"/>
      <c r="M1609" s="45"/>
      <c r="N1609" s="45"/>
    </row>
    <row r="1610">
      <c r="B1610" s="46"/>
      <c r="C1610" s="47"/>
      <c r="H1610" s="29"/>
      <c r="I1610" s="29"/>
      <c r="J1610" s="29"/>
      <c r="M1610" s="45"/>
      <c r="N1610" s="45"/>
    </row>
    <row r="1611">
      <c r="B1611" s="46"/>
      <c r="C1611" s="47"/>
      <c r="H1611" s="29"/>
      <c r="I1611" s="29"/>
      <c r="J1611" s="29"/>
      <c r="M1611" s="45"/>
      <c r="N1611" s="45"/>
    </row>
    <row r="1612">
      <c r="B1612" s="46"/>
      <c r="C1612" s="47"/>
      <c r="H1612" s="29"/>
      <c r="I1612" s="29"/>
      <c r="J1612" s="29"/>
      <c r="M1612" s="45"/>
      <c r="N1612" s="45"/>
    </row>
    <row r="1613">
      <c r="B1613" s="46"/>
      <c r="C1613" s="47"/>
      <c r="H1613" s="29"/>
      <c r="I1613" s="29"/>
      <c r="J1613" s="29"/>
      <c r="M1613" s="45"/>
      <c r="N1613" s="45"/>
    </row>
    <row r="1614">
      <c r="B1614" s="46"/>
      <c r="C1614" s="47"/>
      <c r="H1614" s="29"/>
      <c r="I1614" s="29"/>
      <c r="J1614" s="29"/>
      <c r="M1614" s="45"/>
      <c r="N1614" s="45"/>
    </row>
    <row r="1615">
      <c r="B1615" s="46"/>
      <c r="C1615" s="47"/>
      <c r="H1615" s="29"/>
      <c r="I1615" s="29"/>
      <c r="J1615" s="29"/>
      <c r="M1615" s="45"/>
      <c r="N1615" s="45"/>
    </row>
    <row r="1616">
      <c r="B1616" s="46"/>
      <c r="C1616" s="47"/>
      <c r="H1616" s="29"/>
      <c r="I1616" s="29"/>
      <c r="J1616" s="29"/>
      <c r="M1616" s="45"/>
      <c r="N1616" s="45"/>
    </row>
    <row r="1617">
      <c r="B1617" s="46"/>
      <c r="C1617" s="47"/>
      <c r="H1617" s="29"/>
      <c r="I1617" s="29"/>
      <c r="J1617" s="29"/>
      <c r="M1617" s="45"/>
      <c r="N1617" s="45"/>
    </row>
    <row r="1618">
      <c r="B1618" s="46"/>
      <c r="C1618" s="47"/>
      <c r="H1618" s="29"/>
      <c r="I1618" s="29"/>
      <c r="J1618" s="29"/>
      <c r="M1618" s="45"/>
      <c r="N1618" s="45"/>
    </row>
    <row r="1619">
      <c r="B1619" s="46"/>
      <c r="C1619" s="47"/>
      <c r="H1619" s="29"/>
      <c r="I1619" s="29"/>
      <c r="J1619" s="29"/>
      <c r="M1619" s="45"/>
      <c r="N1619" s="45"/>
    </row>
    <row r="1620">
      <c r="B1620" s="46"/>
      <c r="C1620" s="47"/>
      <c r="H1620" s="29"/>
      <c r="I1620" s="29"/>
      <c r="J1620" s="29"/>
      <c r="M1620" s="45"/>
      <c r="N1620" s="45"/>
    </row>
    <row r="1621">
      <c r="B1621" s="46"/>
      <c r="C1621" s="47"/>
      <c r="H1621" s="29"/>
      <c r="I1621" s="29"/>
      <c r="J1621" s="29"/>
      <c r="M1621" s="45"/>
      <c r="N1621" s="45"/>
    </row>
    <row r="1622">
      <c r="B1622" s="46"/>
      <c r="C1622" s="47"/>
      <c r="H1622" s="29"/>
      <c r="I1622" s="29"/>
      <c r="J1622" s="29"/>
      <c r="M1622" s="45"/>
      <c r="N1622" s="45"/>
    </row>
    <row r="1623">
      <c r="B1623" s="46"/>
      <c r="C1623" s="47"/>
      <c r="H1623" s="29"/>
      <c r="I1623" s="29"/>
      <c r="J1623" s="29"/>
      <c r="M1623" s="45"/>
      <c r="N1623" s="45"/>
    </row>
    <row r="1624">
      <c r="B1624" s="46"/>
      <c r="C1624" s="47"/>
      <c r="H1624" s="29"/>
      <c r="I1624" s="29"/>
      <c r="J1624" s="29"/>
      <c r="M1624" s="45"/>
      <c r="N1624" s="45"/>
    </row>
    <row r="1625">
      <c r="B1625" s="46"/>
      <c r="C1625" s="47"/>
      <c r="H1625" s="29"/>
      <c r="I1625" s="29"/>
      <c r="J1625" s="29"/>
      <c r="M1625" s="45"/>
      <c r="N1625" s="45"/>
    </row>
    <row r="1626">
      <c r="B1626" s="46"/>
      <c r="C1626" s="47"/>
      <c r="H1626" s="29"/>
      <c r="I1626" s="29"/>
      <c r="J1626" s="29"/>
      <c r="M1626" s="45"/>
      <c r="N1626" s="45"/>
    </row>
    <row r="1627">
      <c r="B1627" s="46"/>
      <c r="C1627" s="47"/>
      <c r="H1627" s="29"/>
      <c r="I1627" s="29"/>
      <c r="J1627" s="29"/>
      <c r="M1627" s="45"/>
      <c r="N1627" s="45"/>
    </row>
    <row r="1628">
      <c r="B1628" s="46"/>
      <c r="C1628" s="47"/>
      <c r="H1628" s="29"/>
      <c r="I1628" s="29"/>
      <c r="J1628" s="29"/>
      <c r="M1628" s="45"/>
      <c r="N1628" s="45"/>
    </row>
    <row r="1629">
      <c r="B1629" s="46"/>
      <c r="C1629" s="47"/>
      <c r="H1629" s="29"/>
      <c r="I1629" s="29"/>
      <c r="J1629" s="29"/>
      <c r="M1629" s="45"/>
      <c r="N1629" s="45"/>
    </row>
    <row r="1630">
      <c r="B1630" s="46"/>
      <c r="C1630" s="47"/>
      <c r="H1630" s="29"/>
      <c r="I1630" s="29"/>
      <c r="J1630" s="29"/>
      <c r="M1630" s="45"/>
      <c r="N1630" s="45"/>
    </row>
    <row r="1631">
      <c r="B1631" s="46"/>
      <c r="C1631" s="47"/>
      <c r="H1631" s="29"/>
      <c r="I1631" s="29"/>
      <c r="J1631" s="29"/>
      <c r="M1631" s="45"/>
      <c r="N1631" s="45"/>
    </row>
    <row r="1632">
      <c r="B1632" s="46"/>
      <c r="C1632" s="47"/>
      <c r="H1632" s="29"/>
      <c r="I1632" s="29"/>
      <c r="J1632" s="29"/>
      <c r="M1632" s="45"/>
      <c r="N1632" s="45"/>
    </row>
    <row r="1633">
      <c r="B1633" s="46"/>
      <c r="C1633" s="47"/>
      <c r="H1633" s="29"/>
      <c r="I1633" s="29"/>
      <c r="J1633" s="29"/>
      <c r="M1633" s="45"/>
      <c r="N1633" s="45"/>
    </row>
    <row r="1634">
      <c r="B1634" s="46"/>
      <c r="C1634" s="47"/>
      <c r="H1634" s="29"/>
      <c r="I1634" s="29"/>
      <c r="J1634" s="29"/>
      <c r="M1634" s="45"/>
      <c r="N1634" s="45"/>
    </row>
    <row r="1635">
      <c r="B1635" s="46"/>
      <c r="C1635" s="47"/>
      <c r="H1635" s="29"/>
      <c r="I1635" s="29"/>
      <c r="J1635" s="29"/>
      <c r="M1635" s="45"/>
      <c r="N1635" s="45"/>
    </row>
    <row r="1636">
      <c r="B1636" s="46"/>
      <c r="C1636" s="47"/>
      <c r="H1636" s="29"/>
      <c r="I1636" s="29"/>
      <c r="J1636" s="29"/>
      <c r="M1636" s="45"/>
      <c r="N1636" s="45"/>
    </row>
    <row r="1637">
      <c r="B1637" s="46"/>
      <c r="C1637" s="47"/>
      <c r="H1637" s="29"/>
      <c r="I1637" s="29"/>
      <c r="J1637" s="29"/>
      <c r="M1637" s="45"/>
      <c r="N1637" s="45"/>
    </row>
    <row r="1638">
      <c r="B1638" s="46"/>
      <c r="C1638" s="47"/>
      <c r="H1638" s="29"/>
      <c r="I1638" s="29"/>
      <c r="J1638" s="29"/>
      <c r="M1638" s="45"/>
      <c r="N1638" s="45"/>
    </row>
    <row r="1639">
      <c r="B1639" s="46"/>
      <c r="C1639" s="47"/>
      <c r="H1639" s="29"/>
      <c r="I1639" s="29"/>
      <c r="J1639" s="29"/>
      <c r="M1639" s="45"/>
      <c r="N1639" s="45"/>
    </row>
    <row r="1640">
      <c r="B1640" s="46"/>
      <c r="C1640" s="47"/>
      <c r="H1640" s="29"/>
      <c r="I1640" s="29"/>
      <c r="J1640" s="29"/>
      <c r="M1640" s="45"/>
      <c r="N1640" s="45"/>
    </row>
    <row r="1641">
      <c r="B1641" s="46"/>
      <c r="C1641" s="47"/>
      <c r="H1641" s="29"/>
      <c r="I1641" s="29"/>
      <c r="J1641" s="29"/>
      <c r="M1641" s="45"/>
      <c r="N1641" s="45"/>
    </row>
    <row r="1642">
      <c r="B1642" s="46"/>
      <c r="C1642" s="47"/>
      <c r="H1642" s="29"/>
      <c r="I1642" s="29"/>
      <c r="J1642" s="29"/>
      <c r="M1642" s="45"/>
      <c r="N1642" s="45"/>
    </row>
    <row r="1643">
      <c r="B1643" s="46"/>
      <c r="C1643" s="47"/>
      <c r="H1643" s="29"/>
      <c r="I1643" s="29"/>
      <c r="J1643" s="29"/>
      <c r="M1643" s="45"/>
      <c r="N1643" s="45"/>
    </row>
    <row r="1644">
      <c r="B1644" s="46"/>
      <c r="C1644" s="47"/>
      <c r="H1644" s="29"/>
      <c r="I1644" s="29"/>
      <c r="J1644" s="29"/>
      <c r="M1644" s="45"/>
      <c r="N1644" s="45"/>
    </row>
    <row r="1645">
      <c r="B1645" s="46"/>
      <c r="C1645" s="47"/>
      <c r="H1645" s="29"/>
      <c r="I1645" s="29"/>
      <c r="J1645" s="29"/>
      <c r="M1645" s="45"/>
      <c r="N1645" s="45"/>
    </row>
    <row r="1646">
      <c r="B1646" s="46"/>
      <c r="C1646" s="47"/>
      <c r="H1646" s="29"/>
      <c r="I1646" s="29"/>
      <c r="J1646" s="29"/>
      <c r="M1646" s="45"/>
      <c r="N1646" s="45"/>
    </row>
    <row r="1647">
      <c r="B1647" s="46"/>
      <c r="C1647" s="47"/>
      <c r="H1647" s="29"/>
      <c r="I1647" s="29"/>
      <c r="J1647" s="29"/>
      <c r="M1647" s="45"/>
      <c r="N1647" s="45"/>
    </row>
    <row r="1648">
      <c r="B1648" s="46"/>
      <c r="C1648" s="47"/>
      <c r="H1648" s="29"/>
      <c r="I1648" s="29"/>
      <c r="J1648" s="29"/>
      <c r="M1648" s="45"/>
      <c r="N1648" s="45"/>
    </row>
    <row r="1649">
      <c r="B1649" s="46"/>
      <c r="C1649" s="47"/>
      <c r="H1649" s="29"/>
      <c r="I1649" s="29"/>
      <c r="J1649" s="29"/>
      <c r="M1649" s="45"/>
      <c r="N1649" s="45"/>
    </row>
    <row r="1650">
      <c r="B1650" s="46"/>
      <c r="C1650" s="47"/>
      <c r="H1650" s="29"/>
      <c r="I1650" s="29"/>
      <c r="J1650" s="29"/>
      <c r="M1650" s="45"/>
      <c r="N1650" s="45"/>
    </row>
    <row r="1651">
      <c r="B1651" s="46"/>
      <c r="C1651" s="47"/>
      <c r="H1651" s="29"/>
      <c r="I1651" s="29"/>
      <c r="J1651" s="29"/>
      <c r="M1651" s="45"/>
      <c r="N1651" s="45"/>
    </row>
    <row r="1652">
      <c r="B1652" s="46"/>
      <c r="C1652" s="47"/>
      <c r="H1652" s="29"/>
      <c r="I1652" s="29"/>
      <c r="J1652" s="29"/>
      <c r="M1652" s="45"/>
      <c r="N1652" s="45"/>
    </row>
    <row r="1653">
      <c r="B1653" s="46"/>
      <c r="C1653" s="47"/>
      <c r="H1653" s="29"/>
      <c r="I1653" s="29"/>
      <c r="J1653" s="29"/>
      <c r="M1653" s="45"/>
      <c r="N1653" s="45"/>
    </row>
    <row r="1654">
      <c r="B1654" s="46"/>
      <c r="C1654" s="47"/>
      <c r="H1654" s="29"/>
      <c r="I1654" s="29"/>
      <c r="J1654" s="29"/>
      <c r="M1654" s="45"/>
      <c r="N1654" s="45"/>
    </row>
    <row r="1655">
      <c r="B1655" s="46"/>
      <c r="C1655" s="47"/>
      <c r="H1655" s="29"/>
      <c r="I1655" s="29"/>
      <c r="J1655" s="29"/>
      <c r="M1655" s="45"/>
      <c r="N1655" s="45"/>
    </row>
    <row r="1656">
      <c r="B1656" s="46"/>
      <c r="C1656" s="47"/>
      <c r="H1656" s="29"/>
      <c r="I1656" s="29"/>
      <c r="J1656" s="29"/>
      <c r="M1656" s="45"/>
      <c r="N1656" s="45"/>
    </row>
    <row r="1657">
      <c r="B1657" s="46"/>
      <c r="C1657" s="47"/>
      <c r="H1657" s="29"/>
      <c r="I1657" s="29"/>
      <c r="J1657" s="29"/>
      <c r="M1657" s="45"/>
      <c r="N1657" s="45"/>
    </row>
    <row r="1658">
      <c r="B1658" s="46"/>
      <c r="C1658" s="47"/>
      <c r="H1658" s="29"/>
      <c r="I1658" s="29"/>
      <c r="J1658" s="29"/>
      <c r="M1658" s="45"/>
      <c r="N1658" s="45"/>
    </row>
    <row r="1659">
      <c r="B1659" s="46"/>
      <c r="C1659" s="47"/>
      <c r="H1659" s="29"/>
      <c r="I1659" s="29"/>
      <c r="J1659" s="29"/>
      <c r="M1659" s="45"/>
      <c r="N1659" s="45"/>
    </row>
    <row r="1660">
      <c r="B1660" s="46"/>
      <c r="C1660" s="47"/>
      <c r="H1660" s="29"/>
      <c r="I1660" s="29"/>
      <c r="J1660" s="29"/>
      <c r="M1660" s="45"/>
      <c r="N1660" s="45"/>
    </row>
    <row r="1661">
      <c r="B1661" s="46"/>
      <c r="C1661" s="47"/>
      <c r="H1661" s="29"/>
      <c r="I1661" s="29"/>
      <c r="J1661" s="29"/>
      <c r="M1661" s="45"/>
      <c r="N1661" s="45"/>
    </row>
    <row r="1662">
      <c r="B1662" s="46"/>
      <c r="C1662" s="47"/>
      <c r="H1662" s="29"/>
      <c r="I1662" s="29"/>
      <c r="J1662" s="29"/>
      <c r="M1662" s="45"/>
      <c r="N1662" s="45"/>
    </row>
    <row r="1663">
      <c r="B1663" s="46"/>
      <c r="C1663" s="47"/>
      <c r="H1663" s="29"/>
      <c r="I1663" s="29"/>
      <c r="J1663" s="29"/>
      <c r="M1663" s="45"/>
      <c r="N1663" s="45"/>
    </row>
    <row r="1664">
      <c r="B1664" s="46"/>
      <c r="C1664" s="47"/>
      <c r="H1664" s="29"/>
      <c r="I1664" s="29"/>
      <c r="J1664" s="29"/>
      <c r="M1664" s="45"/>
      <c r="N1664" s="45"/>
    </row>
    <row r="1665">
      <c r="B1665" s="46"/>
      <c r="C1665" s="47"/>
      <c r="H1665" s="29"/>
      <c r="I1665" s="29"/>
      <c r="J1665" s="29"/>
      <c r="M1665" s="45"/>
      <c r="N1665" s="45"/>
    </row>
    <row r="1666">
      <c r="B1666" s="46"/>
      <c r="C1666" s="47"/>
      <c r="H1666" s="29"/>
      <c r="I1666" s="29"/>
      <c r="J1666" s="29"/>
      <c r="M1666" s="45"/>
      <c r="N1666" s="45"/>
    </row>
    <row r="1667">
      <c r="B1667" s="46"/>
      <c r="C1667" s="47"/>
      <c r="H1667" s="29"/>
      <c r="I1667" s="29"/>
      <c r="J1667" s="29"/>
      <c r="M1667" s="45"/>
      <c r="N1667" s="45"/>
    </row>
    <row r="1668">
      <c r="B1668" s="46"/>
      <c r="C1668" s="47"/>
      <c r="H1668" s="29"/>
      <c r="I1668" s="29"/>
      <c r="J1668" s="29"/>
      <c r="M1668" s="45"/>
      <c r="N1668" s="45"/>
    </row>
    <row r="1669">
      <c r="B1669" s="46"/>
      <c r="C1669" s="47"/>
      <c r="H1669" s="29"/>
      <c r="I1669" s="29"/>
      <c r="J1669" s="29"/>
      <c r="M1669" s="45"/>
      <c r="N1669" s="45"/>
    </row>
    <row r="1670">
      <c r="B1670" s="46"/>
      <c r="C1670" s="47"/>
      <c r="H1670" s="29"/>
      <c r="I1670" s="29"/>
      <c r="J1670" s="29"/>
      <c r="M1670" s="45"/>
      <c r="N1670" s="45"/>
    </row>
    <row r="1671">
      <c r="B1671" s="46"/>
      <c r="C1671" s="47"/>
      <c r="H1671" s="29"/>
      <c r="I1671" s="29"/>
      <c r="J1671" s="29"/>
      <c r="M1671" s="45"/>
      <c r="N1671" s="45"/>
    </row>
    <row r="1672">
      <c r="B1672" s="46"/>
      <c r="C1672" s="47"/>
      <c r="H1672" s="29"/>
      <c r="I1672" s="29"/>
      <c r="J1672" s="29"/>
      <c r="M1672" s="45"/>
      <c r="N1672" s="45"/>
    </row>
    <row r="1673">
      <c r="B1673" s="46"/>
      <c r="C1673" s="47"/>
      <c r="H1673" s="29"/>
      <c r="I1673" s="29"/>
      <c r="J1673" s="29"/>
      <c r="M1673" s="45"/>
      <c r="N1673" s="45"/>
    </row>
    <row r="1674">
      <c r="B1674" s="46"/>
      <c r="C1674" s="47"/>
      <c r="H1674" s="29"/>
      <c r="I1674" s="29"/>
      <c r="J1674" s="29"/>
      <c r="M1674" s="45"/>
      <c r="N1674" s="45"/>
    </row>
    <row r="1675">
      <c r="B1675" s="46"/>
      <c r="C1675" s="47"/>
      <c r="H1675" s="29"/>
      <c r="I1675" s="29"/>
      <c r="J1675" s="29"/>
      <c r="M1675" s="45"/>
      <c r="N1675" s="45"/>
    </row>
    <row r="1676">
      <c r="B1676" s="46"/>
      <c r="C1676" s="47"/>
      <c r="H1676" s="29"/>
      <c r="I1676" s="29"/>
      <c r="J1676" s="29"/>
      <c r="M1676" s="45"/>
      <c r="N1676" s="45"/>
    </row>
    <row r="1677">
      <c r="B1677" s="46"/>
      <c r="C1677" s="47"/>
      <c r="H1677" s="29"/>
      <c r="I1677" s="29"/>
      <c r="J1677" s="29"/>
      <c r="M1677" s="45"/>
      <c r="N1677" s="45"/>
    </row>
    <row r="1678">
      <c r="B1678" s="46"/>
      <c r="C1678" s="47"/>
      <c r="H1678" s="29"/>
      <c r="I1678" s="29"/>
      <c r="J1678" s="29"/>
      <c r="M1678" s="45"/>
      <c r="N1678" s="45"/>
    </row>
    <row r="1679">
      <c r="B1679" s="46"/>
      <c r="C1679" s="47"/>
      <c r="H1679" s="29"/>
      <c r="I1679" s="29"/>
      <c r="J1679" s="29"/>
      <c r="M1679" s="45"/>
      <c r="N1679" s="45"/>
    </row>
    <row r="1680">
      <c r="B1680" s="46"/>
      <c r="C1680" s="47"/>
      <c r="H1680" s="29"/>
      <c r="I1680" s="29"/>
      <c r="J1680" s="29"/>
      <c r="M1680" s="45"/>
      <c r="N1680" s="45"/>
    </row>
    <row r="1681">
      <c r="B1681" s="46"/>
      <c r="C1681" s="47"/>
      <c r="H1681" s="29"/>
      <c r="I1681" s="29"/>
      <c r="J1681" s="29"/>
      <c r="M1681" s="45"/>
      <c r="N1681" s="45"/>
    </row>
    <row r="1682">
      <c r="B1682" s="46"/>
      <c r="C1682" s="47"/>
      <c r="H1682" s="29"/>
      <c r="I1682" s="29"/>
      <c r="J1682" s="29"/>
      <c r="M1682" s="45"/>
      <c r="N1682" s="45"/>
    </row>
    <row r="1683">
      <c r="B1683" s="46"/>
      <c r="C1683" s="47"/>
      <c r="H1683" s="29"/>
      <c r="I1683" s="29"/>
      <c r="J1683" s="29"/>
      <c r="M1683" s="45"/>
      <c r="N1683" s="45"/>
    </row>
    <row r="1684">
      <c r="B1684" s="46"/>
      <c r="C1684" s="47"/>
      <c r="H1684" s="29"/>
      <c r="I1684" s="29"/>
      <c r="J1684" s="29"/>
      <c r="M1684" s="45"/>
      <c r="N1684" s="45"/>
    </row>
    <row r="1685">
      <c r="B1685" s="46"/>
      <c r="C1685" s="47"/>
      <c r="H1685" s="29"/>
      <c r="I1685" s="29"/>
      <c r="J1685" s="29"/>
      <c r="M1685" s="45"/>
      <c r="N1685" s="45"/>
    </row>
    <row r="1686">
      <c r="B1686" s="46"/>
      <c r="C1686" s="47"/>
      <c r="H1686" s="29"/>
      <c r="I1686" s="29"/>
      <c r="J1686" s="29"/>
      <c r="M1686" s="45"/>
      <c r="N1686" s="45"/>
    </row>
    <row r="1687">
      <c r="B1687" s="46"/>
      <c r="C1687" s="47"/>
      <c r="H1687" s="29"/>
      <c r="I1687" s="29"/>
      <c r="J1687" s="29"/>
      <c r="M1687" s="45"/>
      <c r="N1687" s="45"/>
    </row>
    <row r="1688">
      <c r="B1688" s="46"/>
      <c r="C1688" s="47"/>
      <c r="H1688" s="29"/>
      <c r="I1688" s="29"/>
      <c r="J1688" s="29"/>
      <c r="M1688" s="45"/>
      <c r="N1688" s="45"/>
    </row>
    <row r="1689">
      <c r="B1689" s="46"/>
      <c r="C1689" s="47"/>
      <c r="H1689" s="29"/>
      <c r="I1689" s="29"/>
      <c r="J1689" s="29"/>
      <c r="M1689" s="45"/>
      <c r="N1689" s="45"/>
    </row>
    <row r="1690">
      <c r="B1690" s="46"/>
      <c r="C1690" s="47"/>
      <c r="H1690" s="29"/>
      <c r="I1690" s="29"/>
      <c r="J1690" s="29"/>
      <c r="M1690" s="45"/>
      <c r="N1690" s="45"/>
    </row>
    <row r="1691">
      <c r="B1691" s="46"/>
      <c r="C1691" s="47"/>
      <c r="H1691" s="29"/>
      <c r="I1691" s="29"/>
      <c r="J1691" s="29"/>
      <c r="M1691" s="45"/>
      <c r="N1691" s="45"/>
    </row>
    <row r="1692">
      <c r="B1692" s="46"/>
      <c r="C1692" s="47"/>
      <c r="H1692" s="29"/>
      <c r="I1692" s="29"/>
      <c r="J1692" s="29"/>
      <c r="M1692" s="45"/>
      <c r="N1692" s="45"/>
    </row>
    <row r="1693">
      <c r="B1693" s="46"/>
      <c r="C1693" s="47"/>
      <c r="H1693" s="29"/>
      <c r="I1693" s="29"/>
      <c r="J1693" s="29"/>
      <c r="M1693" s="45"/>
      <c r="N1693" s="45"/>
    </row>
    <row r="1694">
      <c r="B1694" s="46"/>
      <c r="C1694" s="47"/>
      <c r="H1694" s="29"/>
      <c r="I1694" s="29"/>
      <c r="J1694" s="29"/>
      <c r="M1694" s="45"/>
      <c r="N1694" s="45"/>
    </row>
    <row r="1695">
      <c r="B1695" s="46"/>
      <c r="C1695" s="47"/>
      <c r="H1695" s="29"/>
      <c r="I1695" s="29"/>
      <c r="J1695" s="29"/>
      <c r="M1695" s="45"/>
      <c r="N1695" s="45"/>
    </row>
    <row r="1696">
      <c r="B1696" s="46"/>
      <c r="C1696" s="47"/>
      <c r="H1696" s="29"/>
      <c r="I1696" s="29"/>
      <c r="J1696" s="29"/>
      <c r="M1696" s="45"/>
      <c r="N1696" s="45"/>
    </row>
    <row r="1697">
      <c r="B1697" s="46"/>
      <c r="C1697" s="47"/>
      <c r="H1697" s="29"/>
      <c r="I1697" s="29"/>
      <c r="J1697" s="29"/>
      <c r="M1697" s="45"/>
      <c r="N1697" s="45"/>
    </row>
    <row r="1698">
      <c r="B1698" s="46"/>
      <c r="C1698" s="47"/>
      <c r="H1698" s="29"/>
      <c r="I1698" s="29"/>
      <c r="J1698" s="29"/>
      <c r="M1698" s="45"/>
      <c r="N1698" s="45"/>
    </row>
    <row r="1699">
      <c r="B1699" s="46"/>
      <c r="C1699" s="47"/>
      <c r="H1699" s="29"/>
      <c r="I1699" s="29"/>
      <c r="J1699" s="29"/>
      <c r="M1699" s="45"/>
      <c r="N1699" s="45"/>
    </row>
    <row r="1700">
      <c r="B1700" s="46"/>
      <c r="C1700" s="47"/>
      <c r="H1700" s="29"/>
      <c r="I1700" s="29"/>
      <c r="J1700" s="29"/>
      <c r="M1700" s="45"/>
      <c r="N1700" s="45"/>
    </row>
    <row r="1701">
      <c r="B1701" s="46"/>
      <c r="C1701" s="47"/>
      <c r="H1701" s="29"/>
      <c r="I1701" s="29"/>
      <c r="J1701" s="29"/>
      <c r="M1701" s="45"/>
      <c r="N1701" s="45"/>
    </row>
    <row r="1702">
      <c r="B1702" s="46"/>
      <c r="C1702" s="47"/>
      <c r="H1702" s="29"/>
      <c r="I1702" s="29"/>
      <c r="J1702" s="29"/>
      <c r="M1702" s="45"/>
      <c r="N1702" s="45"/>
    </row>
    <row r="1703">
      <c r="B1703" s="46"/>
      <c r="C1703" s="47"/>
      <c r="H1703" s="29"/>
      <c r="I1703" s="29"/>
      <c r="J1703" s="29"/>
      <c r="M1703" s="45"/>
      <c r="N1703" s="45"/>
    </row>
    <row r="1704">
      <c r="B1704" s="46"/>
      <c r="C1704" s="47"/>
      <c r="H1704" s="29"/>
      <c r="I1704" s="29"/>
      <c r="J1704" s="29"/>
      <c r="M1704" s="45"/>
      <c r="N1704" s="45"/>
    </row>
    <row r="1705">
      <c r="B1705" s="46"/>
      <c r="C1705" s="47"/>
      <c r="H1705" s="29"/>
      <c r="I1705" s="29"/>
      <c r="J1705" s="29"/>
      <c r="M1705" s="45"/>
      <c r="N1705" s="45"/>
    </row>
    <row r="1706">
      <c r="B1706" s="46"/>
      <c r="C1706" s="47"/>
      <c r="H1706" s="29"/>
      <c r="I1706" s="29"/>
      <c r="J1706" s="29"/>
      <c r="M1706" s="45"/>
      <c r="N1706" s="45"/>
    </row>
    <row r="1707">
      <c r="B1707" s="46"/>
      <c r="C1707" s="47"/>
      <c r="H1707" s="29"/>
      <c r="I1707" s="29"/>
      <c r="J1707" s="29"/>
      <c r="M1707" s="45"/>
      <c r="N1707" s="45"/>
    </row>
    <row r="1708">
      <c r="B1708" s="46"/>
      <c r="C1708" s="47"/>
      <c r="H1708" s="29"/>
      <c r="I1708" s="29"/>
      <c r="J1708" s="29"/>
      <c r="M1708" s="45"/>
      <c r="N1708" s="45"/>
    </row>
    <row r="1709">
      <c r="B1709" s="46"/>
      <c r="C1709" s="47"/>
      <c r="H1709" s="29"/>
      <c r="I1709" s="29"/>
      <c r="J1709" s="29"/>
      <c r="M1709" s="45"/>
      <c r="N1709" s="45"/>
    </row>
    <row r="1710">
      <c r="B1710" s="46"/>
      <c r="C1710" s="47"/>
      <c r="H1710" s="29"/>
      <c r="I1710" s="29"/>
      <c r="J1710" s="29"/>
      <c r="M1710" s="45"/>
      <c r="N1710" s="45"/>
    </row>
    <row r="1711">
      <c r="B1711" s="46"/>
      <c r="C1711" s="47"/>
      <c r="H1711" s="29"/>
      <c r="I1711" s="29"/>
      <c r="J1711" s="29"/>
      <c r="M1711" s="45"/>
      <c r="N1711" s="45"/>
    </row>
    <row r="1712">
      <c r="B1712" s="46"/>
      <c r="C1712" s="47"/>
      <c r="H1712" s="29"/>
      <c r="I1712" s="29"/>
      <c r="J1712" s="29"/>
      <c r="M1712" s="45"/>
      <c r="N1712" s="45"/>
    </row>
    <row r="1713">
      <c r="B1713" s="46"/>
      <c r="C1713" s="47"/>
      <c r="H1713" s="29"/>
      <c r="I1713" s="29"/>
      <c r="J1713" s="29"/>
      <c r="M1713" s="45"/>
      <c r="N1713" s="45"/>
    </row>
    <row r="1714">
      <c r="B1714" s="46"/>
      <c r="C1714" s="47"/>
      <c r="H1714" s="29"/>
      <c r="I1714" s="29"/>
      <c r="J1714" s="29"/>
      <c r="M1714" s="45"/>
      <c r="N1714" s="45"/>
    </row>
    <row r="1715">
      <c r="B1715" s="46"/>
      <c r="C1715" s="47"/>
      <c r="H1715" s="29"/>
      <c r="I1715" s="29"/>
      <c r="J1715" s="29"/>
      <c r="M1715" s="45"/>
      <c r="N1715" s="45"/>
    </row>
    <row r="1716">
      <c r="B1716" s="46"/>
      <c r="C1716" s="47"/>
      <c r="H1716" s="29"/>
      <c r="I1716" s="29"/>
      <c r="J1716" s="29"/>
      <c r="M1716" s="45"/>
      <c r="N1716" s="45"/>
    </row>
    <row r="1717">
      <c r="B1717" s="46"/>
      <c r="C1717" s="47"/>
      <c r="H1717" s="29"/>
      <c r="I1717" s="29"/>
      <c r="J1717" s="29"/>
      <c r="M1717" s="45"/>
      <c r="N1717" s="45"/>
    </row>
    <row r="1718">
      <c r="B1718" s="46"/>
      <c r="C1718" s="47"/>
      <c r="H1718" s="29"/>
      <c r="I1718" s="29"/>
      <c r="J1718" s="29"/>
      <c r="M1718" s="45"/>
      <c r="N1718" s="45"/>
    </row>
    <row r="1719">
      <c r="B1719" s="46"/>
      <c r="C1719" s="47"/>
      <c r="H1719" s="29"/>
      <c r="I1719" s="29"/>
      <c r="J1719" s="29"/>
      <c r="M1719" s="45"/>
      <c r="N1719" s="45"/>
    </row>
    <row r="1720">
      <c r="B1720" s="46"/>
      <c r="C1720" s="47"/>
      <c r="H1720" s="29"/>
      <c r="I1720" s="29"/>
      <c r="J1720" s="29"/>
      <c r="M1720" s="45"/>
      <c r="N1720" s="45"/>
    </row>
    <row r="1721">
      <c r="B1721" s="46"/>
      <c r="C1721" s="47"/>
      <c r="H1721" s="29"/>
      <c r="I1721" s="29"/>
      <c r="J1721" s="29"/>
      <c r="M1721" s="45"/>
      <c r="N1721" s="45"/>
    </row>
    <row r="1722">
      <c r="B1722" s="46"/>
      <c r="C1722" s="47"/>
      <c r="H1722" s="29"/>
      <c r="I1722" s="29"/>
      <c r="J1722" s="29"/>
      <c r="M1722" s="45"/>
      <c r="N1722" s="45"/>
    </row>
    <row r="1723">
      <c r="B1723" s="46"/>
      <c r="C1723" s="47"/>
      <c r="H1723" s="29"/>
      <c r="I1723" s="29"/>
      <c r="J1723" s="29"/>
      <c r="M1723" s="45"/>
      <c r="N1723" s="45"/>
    </row>
    <row r="1724">
      <c r="B1724" s="46"/>
      <c r="C1724" s="47"/>
      <c r="H1724" s="29"/>
      <c r="I1724" s="29"/>
      <c r="J1724" s="29"/>
      <c r="M1724" s="45"/>
      <c r="N1724" s="45"/>
    </row>
    <row r="1725">
      <c r="B1725" s="46"/>
      <c r="C1725" s="47"/>
      <c r="H1725" s="29"/>
      <c r="I1725" s="29"/>
      <c r="J1725" s="29"/>
      <c r="M1725" s="45"/>
      <c r="N1725" s="45"/>
    </row>
    <row r="1726">
      <c r="B1726" s="46"/>
      <c r="C1726" s="47"/>
      <c r="H1726" s="29"/>
      <c r="I1726" s="29"/>
      <c r="J1726" s="29"/>
      <c r="M1726" s="45"/>
      <c r="N1726" s="45"/>
    </row>
    <row r="1727">
      <c r="B1727" s="46"/>
      <c r="C1727" s="47"/>
      <c r="H1727" s="29"/>
      <c r="I1727" s="29"/>
      <c r="J1727" s="29"/>
      <c r="M1727" s="45"/>
      <c r="N1727" s="45"/>
    </row>
    <row r="1728">
      <c r="B1728" s="46"/>
      <c r="C1728" s="47"/>
      <c r="H1728" s="29"/>
      <c r="I1728" s="29"/>
      <c r="J1728" s="29"/>
      <c r="M1728" s="45"/>
      <c r="N1728" s="45"/>
    </row>
    <row r="1729">
      <c r="B1729" s="46"/>
      <c r="C1729" s="47"/>
      <c r="H1729" s="29"/>
      <c r="I1729" s="29"/>
      <c r="J1729" s="29"/>
      <c r="M1729" s="45"/>
      <c r="N1729" s="45"/>
    </row>
    <row r="1730">
      <c r="B1730" s="46"/>
      <c r="C1730" s="47"/>
      <c r="H1730" s="29"/>
      <c r="I1730" s="29"/>
      <c r="J1730" s="29"/>
      <c r="M1730" s="45"/>
      <c r="N1730" s="45"/>
    </row>
    <row r="1731">
      <c r="B1731" s="46"/>
      <c r="C1731" s="47"/>
      <c r="H1731" s="29"/>
      <c r="I1731" s="29"/>
      <c r="J1731" s="29"/>
      <c r="M1731" s="45"/>
      <c r="N1731" s="45"/>
    </row>
    <row r="1732">
      <c r="B1732" s="46"/>
      <c r="C1732" s="47"/>
      <c r="H1732" s="29"/>
      <c r="I1732" s="29"/>
      <c r="J1732" s="29"/>
      <c r="M1732" s="45"/>
      <c r="N1732" s="45"/>
    </row>
    <row r="1733">
      <c r="B1733" s="46"/>
      <c r="C1733" s="47"/>
      <c r="H1733" s="29"/>
      <c r="I1733" s="29"/>
      <c r="J1733" s="29"/>
      <c r="M1733" s="45"/>
      <c r="N1733" s="45"/>
    </row>
    <row r="1734">
      <c r="B1734" s="46"/>
      <c r="C1734" s="47"/>
      <c r="H1734" s="29"/>
      <c r="I1734" s="29"/>
      <c r="J1734" s="29"/>
      <c r="M1734" s="45"/>
      <c r="N1734" s="45"/>
    </row>
    <row r="1735">
      <c r="B1735" s="46"/>
      <c r="C1735" s="47"/>
      <c r="H1735" s="29"/>
      <c r="I1735" s="29"/>
      <c r="J1735" s="29"/>
      <c r="M1735" s="45"/>
      <c r="N1735" s="45"/>
    </row>
    <row r="1736">
      <c r="B1736" s="46"/>
      <c r="C1736" s="47"/>
      <c r="H1736" s="29"/>
      <c r="I1736" s="29"/>
      <c r="J1736" s="29"/>
      <c r="M1736" s="45"/>
      <c r="N1736" s="45"/>
    </row>
    <row r="1737">
      <c r="B1737" s="46"/>
      <c r="C1737" s="47"/>
      <c r="H1737" s="29"/>
      <c r="I1737" s="29"/>
      <c r="J1737" s="29"/>
      <c r="M1737" s="45"/>
      <c r="N1737" s="45"/>
    </row>
    <row r="1738">
      <c r="B1738" s="46"/>
      <c r="C1738" s="47"/>
      <c r="H1738" s="29"/>
      <c r="I1738" s="29"/>
      <c r="J1738" s="29"/>
      <c r="M1738" s="45"/>
      <c r="N1738" s="45"/>
    </row>
    <row r="1739">
      <c r="B1739" s="46"/>
      <c r="C1739" s="47"/>
      <c r="H1739" s="29"/>
      <c r="I1739" s="29"/>
      <c r="J1739" s="29"/>
      <c r="M1739" s="45"/>
      <c r="N1739" s="45"/>
    </row>
    <row r="1740">
      <c r="B1740" s="46"/>
      <c r="C1740" s="47"/>
      <c r="H1740" s="29"/>
      <c r="I1740" s="29"/>
      <c r="J1740" s="29"/>
      <c r="M1740" s="45"/>
      <c r="N1740" s="45"/>
    </row>
    <row r="1741">
      <c r="B1741" s="46"/>
      <c r="C1741" s="47"/>
      <c r="H1741" s="29"/>
      <c r="I1741" s="29"/>
      <c r="J1741" s="29"/>
      <c r="M1741" s="45"/>
      <c r="N1741" s="45"/>
    </row>
    <row r="1742">
      <c r="B1742" s="46"/>
      <c r="C1742" s="47"/>
      <c r="H1742" s="29"/>
      <c r="I1742" s="29"/>
      <c r="J1742" s="29"/>
      <c r="M1742" s="45"/>
      <c r="N1742" s="45"/>
    </row>
    <row r="1743">
      <c r="B1743" s="46"/>
      <c r="C1743" s="47"/>
      <c r="H1743" s="29"/>
      <c r="I1743" s="29"/>
      <c r="J1743" s="29"/>
      <c r="M1743" s="45"/>
      <c r="N1743" s="45"/>
    </row>
    <row r="1744">
      <c r="B1744" s="46"/>
      <c r="C1744" s="47"/>
      <c r="H1744" s="29"/>
      <c r="I1744" s="29"/>
      <c r="J1744" s="29"/>
      <c r="M1744" s="45"/>
      <c r="N1744" s="45"/>
    </row>
    <row r="1745">
      <c r="B1745" s="46"/>
      <c r="C1745" s="47"/>
      <c r="H1745" s="29"/>
      <c r="I1745" s="29"/>
      <c r="J1745" s="29"/>
      <c r="M1745" s="45"/>
      <c r="N1745" s="45"/>
    </row>
    <row r="1746">
      <c r="B1746" s="46"/>
      <c r="C1746" s="47"/>
      <c r="H1746" s="29"/>
      <c r="I1746" s="29"/>
      <c r="J1746" s="29"/>
      <c r="M1746" s="45"/>
      <c r="N1746" s="45"/>
    </row>
    <row r="1747">
      <c r="B1747" s="46"/>
      <c r="C1747" s="47"/>
      <c r="H1747" s="29"/>
      <c r="I1747" s="29"/>
      <c r="J1747" s="29"/>
      <c r="M1747" s="45"/>
      <c r="N1747" s="45"/>
    </row>
    <row r="1748">
      <c r="B1748" s="46"/>
      <c r="C1748" s="47"/>
      <c r="H1748" s="29"/>
      <c r="I1748" s="29"/>
      <c r="J1748" s="29"/>
      <c r="M1748" s="45"/>
      <c r="N1748" s="45"/>
    </row>
    <row r="1749">
      <c r="B1749" s="46"/>
      <c r="C1749" s="47"/>
      <c r="H1749" s="29"/>
      <c r="I1749" s="29"/>
      <c r="J1749" s="29"/>
      <c r="M1749" s="45"/>
      <c r="N1749" s="45"/>
    </row>
    <row r="1750">
      <c r="B1750" s="46"/>
      <c r="C1750" s="47"/>
      <c r="H1750" s="29"/>
      <c r="I1750" s="29"/>
      <c r="J1750" s="29"/>
      <c r="M1750" s="45"/>
      <c r="N1750" s="45"/>
    </row>
    <row r="1751">
      <c r="B1751" s="46"/>
      <c r="C1751" s="47"/>
      <c r="H1751" s="29"/>
      <c r="I1751" s="29"/>
      <c r="J1751" s="29"/>
      <c r="M1751" s="45"/>
      <c r="N1751" s="45"/>
    </row>
    <row r="1752">
      <c r="B1752" s="46"/>
      <c r="C1752" s="47"/>
      <c r="H1752" s="29"/>
      <c r="I1752" s="29"/>
      <c r="J1752" s="29"/>
      <c r="M1752" s="45"/>
      <c r="N1752" s="45"/>
    </row>
    <row r="1753">
      <c r="B1753" s="46"/>
      <c r="C1753" s="47"/>
      <c r="H1753" s="29"/>
      <c r="I1753" s="29"/>
      <c r="J1753" s="29"/>
      <c r="M1753" s="45"/>
      <c r="N1753" s="45"/>
    </row>
    <row r="1754">
      <c r="B1754" s="46"/>
      <c r="C1754" s="47"/>
      <c r="H1754" s="29"/>
      <c r="I1754" s="29"/>
      <c r="J1754" s="29"/>
      <c r="M1754" s="45"/>
      <c r="N1754" s="45"/>
    </row>
    <row r="1755">
      <c r="B1755" s="46"/>
      <c r="C1755" s="47"/>
      <c r="H1755" s="29"/>
      <c r="I1755" s="29"/>
      <c r="J1755" s="29"/>
      <c r="M1755" s="45"/>
      <c r="N1755" s="45"/>
    </row>
    <row r="1756">
      <c r="B1756" s="46"/>
      <c r="C1756" s="47"/>
      <c r="H1756" s="29"/>
      <c r="I1756" s="29"/>
      <c r="J1756" s="29"/>
      <c r="M1756" s="45"/>
      <c r="N1756" s="45"/>
    </row>
    <row r="1757">
      <c r="B1757" s="46"/>
      <c r="C1757" s="47"/>
      <c r="H1757" s="29"/>
      <c r="I1757" s="29"/>
      <c r="J1757" s="29"/>
      <c r="M1757" s="45"/>
      <c r="N1757" s="45"/>
    </row>
    <row r="1758">
      <c r="B1758" s="46"/>
      <c r="C1758" s="47"/>
      <c r="H1758" s="29"/>
      <c r="I1758" s="29"/>
      <c r="J1758" s="29"/>
      <c r="M1758" s="45"/>
      <c r="N1758" s="45"/>
    </row>
    <row r="1759">
      <c r="B1759" s="46"/>
      <c r="C1759" s="47"/>
      <c r="H1759" s="29"/>
      <c r="I1759" s="29"/>
      <c r="J1759" s="29"/>
      <c r="M1759" s="45"/>
      <c r="N1759" s="45"/>
    </row>
    <row r="1760">
      <c r="B1760" s="46"/>
      <c r="C1760" s="47"/>
      <c r="H1760" s="29"/>
      <c r="I1760" s="29"/>
      <c r="J1760" s="29"/>
      <c r="M1760" s="45"/>
      <c r="N1760" s="45"/>
    </row>
    <row r="1761">
      <c r="B1761" s="46"/>
      <c r="C1761" s="47"/>
      <c r="H1761" s="29"/>
      <c r="I1761" s="29"/>
      <c r="J1761" s="29"/>
      <c r="M1761" s="45"/>
      <c r="N1761" s="45"/>
    </row>
    <row r="1762">
      <c r="B1762" s="46"/>
      <c r="C1762" s="47"/>
      <c r="H1762" s="29"/>
      <c r="I1762" s="29"/>
      <c r="J1762" s="29"/>
      <c r="M1762" s="45"/>
      <c r="N1762" s="45"/>
    </row>
    <row r="1763">
      <c r="B1763" s="46"/>
      <c r="C1763" s="47"/>
      <c r="H1763" s="29"/>
      <c r="I1763" s="29"/>
      <c r="J1763" s="29"/>
      <c r="M1763" s="45"/>
      <c r="N1763" s="45"/>
    </row>
    <row r="1764">
      <c r="B1764" s="46"/>
      <c r="C1764" s="47"/>
      <c r="H1764" s="29"/>
      <c r="I1764" s="29"/>
      <c r="J1764" s="29"/>
      <c r="M1764" s="45"/>
      <c r="N1764" s="45"/>
    </row>
    <row r="1765">
      <c r="B1765" s="46"/>
      <c r="C1765" s="47"/>
      <c r="H1765" s="29"/>
      <c r="I1765" s="29"/>
      <c r="J1765" s="29"/>
      <c r="M1765" s="45"/>
      <c r="N1765" s="45"/>
    </row>
    <row r="1766">
      <c r="B1766" s="46"/>
      <c r="C1766" s="47"/>
      <c r="H1766" s="29"/>
      <c r="I1766" s="29"/>
      <c r="J1766" s="29"/>
      <c r="M1766" s="45"/>
      <c r="N1766" s="45"/>
    </row>
    <row r="1767">
      <c r="B1767" s="46"/>
      <c r="C1767" s="47"/>
      <c r="H1767" s="29"/>
      <c r="I1767" s="29"/>
      <c r="J1767" s="29"/>
      <c r="M1767" s="45"/>
      <c r="N1767" s="45"/>
    </row>
    <row r="1768">
      <c r="B1768" s="46"/>
      <c r="C1768" s="47"/>
      <c r="H1768" s="29"/>
      <c r="I1768" s="29"/>
      <c r="J1768" s="29"/>
      <c r="M1768" s="45"/>
      <c r="N1768" s="45"/>
    </row>
    <row r="1769">
      <c r="B1769" s="46"/>
      <c r="C1769" s="47"/>
      <c r="H1769" s="29"/>
      <c r="I1769" s="29"/>
      <c r="J1769" s="29"/>
      <c r="M1769" s="45"/>
      <c r="N1769" s="45"/>
    </row>
    <row r="1770">
      <c r="B1770" s="46"/>
      <c r="C1770" s="47"/>
      <c r="H1770" s="29"/>
      <c r="I1770" s="29"/>
      <c r="J1770" s="29"/>
      <c r="M1770" s="45"/>
      <c r="N1770" s="45"/>
    </row>
    <row r="1771">
      <c r="B1771" s="46"/>
      <c r="C1771" s="47"/>
      <c r="H1771" s="29"/>
      <c r="I1771" s="29"/>
      <c r="J1771" s="29"/>
      <c r="M1771" s="45"/>
      <c r="N1771" s="45"/>
    </row>
    <row r="1772">
      <c r="B1772" s="46"/>
      <c r="C1772" s="47"/>
      <c r="H1772" s="29"/>
      <c r="I1772" s="29"/>
      <c r="J1772" s="29"/>
      <c r="M1772" s="45"/>
      <c r="N1772" s="45"/>
    </row>
    <row r="1773">
      <c r="B1773" s="46"/>
      <c r="C1773" s="47"/>
      <c r="H1773" s="29"/>
      <c r="I1773" s="29"/>
      <c r="J1773" s="29"/>
      <c r="M1773" s="45"/>
      <c r="N1773" s="45"/>
    </row>
    <row r="1774">
      <c r="B1774" s="46"/>
      <c r="C1774" s="47"/>
      <c r="H1774" s="29"/>
      <c r="I1774" s="29"/>
      <c r="J1774" s="29"/>
      <c r="M1774" s="45"/>
      <c r="N1774" s="45"/>
    </row>
    <row r="1775">
      <c r="B1775" s="46"/>
      <c r="C1775" s="47"/>
      <c r="H1775" s="29"/>
      <c r="I1775" s="29"/>
      <c r="J1775" s="29"/>
      <c r="M1775" s="45"/>
      <c r="N1775" s="45"/>
    </row>
    <row r="1776">
      <c r="B1776" s="46"/>
      <c r="C1776" s="47"/>
      <c r="H1776" s="29"/>
      <c r="I1776" s="29"/>
      <c r="J1776" s="29"/>
      <c r="M1776" s="45"/>
      <c r="N1776" s="45"/>
    </row>
    <row r="1777">
      <c r="B1777" s="46"/>
      <c r="C1777" s="47"/>
      <c r="H1777" s="29"/>
      <c r="I1777" s="29"/>
      <c r="J1777" s="29"/>
      <c r="M1777" s="45"/>
      <c r="N1777" s="45"/>
    </row>
    <row r="1778">
      <c r="B1778" s="46"/>
      <c r="C1778" s="47"/>
      <c r="H1778" s="29"/>
      <c r="I1778" s="29"/>
      <c r="J1778" s="29"/>
      <c r="M1778" s="45"/>
      <c r="N1778" s="45"/>
    </row>
    <row r="1779">
      <c r="B1779" s="46"/>
      <c r="C1779" s="47"/>
      <c r="H1779" s="29"/>
      <c r="I1779" s="29"/>
      <c r="J1779" s="29"/>
      <c r="M1779" s="45"/>
      <c r="N1779" s="45"/>
    </row>
    <row r="1780">
      <c r="B1780" s="46"/>
      <c r="C1780" s="47"/>
      <c r="H1780" s="29"/>
      <c r="I1780" s="29"/>
      <c r="J1780" s="29"/>
      <c r="M1780" s="45"/>
      <c r="N1780" s="45"/>
    </row>
    <row r="1781">
      <c r="B1781" s="46"/>
      <c r="C1781" s="47"/>
      <c r="H1781" s="29"/>
      <c r="I1781" s="29"/>
      <c r="J1781" s="29"/>
      <c r="M1781" s="45"/>
      <c r="N1781" s="45"/>
    </row>
    <row r="1782">
      <c r="B1782" s="46"/>
      <c r="C1782" s="47"/>
      <c r="H1782" s="29"/>
      <c r="I1782" s="29"/>
      <c r="J1782" s="29"/>
      <c r="M1782" s="45"/>
      <c r="N1782" s="45"/>
    </row>
    <row r="1783">
      <c r="B1783" s="46"/>
      <c r="C1783" s="47"/>
      <c r="H1783" s="29"/>
      <c r="I1783" s="29"/>
      <c r="J1783" s="29"/>
      <c r="M1783" s="45"/>
      <c r="N1783" s="45"/>
    </row>
    <row r="1784">
      <c r="B1784" s="46"/>
      <c r="C1784" s="47"/>
      <c r="H1784" s="29"/>
      <c r="I1784" s="29"/>
      <c r="J1784" s="29"/>
      <c r="M1784" s="45"/>
      <c r="N1784" s="45"/>
    </row>
    <row r="1785">
      <c r="B1785" s="46"/>
      <c r="C1785" s="47"/>
      <c r="H1785" s="29"/>
      <c r="I1785" s="29"/>
      <c r="J1785" s="29"/>
      <c r="M1785" s="45"/>
      <c r="N1785" s="45"/>
    </row>
    <row r="1786">
      <c r="B1786" s="46"/>
      <c r="C1786" s="47"/>
      <c r="H1786" s="29"/>
      <c r="I1786" s="29"/>
      <c r="J1786" s="29"/>
      <c r="M1786" s="45"/>
      <c r="N1786" s="45"/>
    </row>
    <row r="1787">
      <c r="B1787" s="46"/>
      <c r="C1787" s="47"/>
      <c r="H1787" s="29"/>
      <c r="I1787" s="29"/>
      <c r="J1787" s="29"/>
      <c r="M1787" s="45"/>
      <c r="N1787" s="45"/>
    </row>
    <row r="1788">
      <c r="B1788" s="46"/>
      <c r="C1788" s="47"/>
      <c r="H1788" s="29"/>
      <c r="I1788" s="29"/>
      <c r="J1788" s="29"/>
      <c r="M1788" s="45"/>
      <c r="N1788" s="45"/>
    </row>
    <row r="1789">
      <c r="B1789" s="46"/>
      <c r="C1789" s="47"/>
      <c r="H1789" s="29"/>
      <c r="I1789" s="29"/>
      <c r="J1789" s="29"/>
      <c r="M1789" s="45"/>
      <c r="N1789" s="45"/>
    </row>
    <row r="1790">
      <c r="B1790" s="46"/>
      <c r="C1790" s="47"/>
      <c r="H1790" s="29"/>
      <c r="I1790" s="29"/>
      <c r="J1790" s="29"/>
      <c r="M1790" s="45"/>
      <c r="N1790" s="45"/>
    </row>
    <row r="1791">
      <c r="B1791" s="46"/>
      <c r="C1791" s="47"/>
      <c r="H1791" s="29"/>
      <c r="I1791" s="29"/>
      <c r="J1791" s="29"/>
      <c r="M1791" s="45"/>
      <c r="N1791" s="45"/>
    </row>
    <row r="1792">
      <c r="B1792" s="46"/>
      <c r="C1792" s="47"/>
      <c r="H1792" s="29"/>
      <c r="I1792" s="29"/>
      <c r="J1792" s="29"/>
      <c r="M1792" s="45"/>
      <c r="N1792" s="45"/>
    </row>
    <row r="1793">
      <c r="B1793" s="46"/>
      <c r="C1793" s="47"/>
      <c r="H1793" s="29"/>
      <c r="I1793" s="29"/>
      <c r="J1793" s="29"/>
      <c r="M1793" s="45"/>
      <c r="N1793" s="45"/>
    </row>
    <row r="1794">
      <c r="B1794" s="46"/>
      <c r="C1794" s="47"/>
      <c r="H1794" s="29"/>
      <c r="I1794" s="29"/>
      <c r="J1794" s="29"/>
      <c r="M1794" s="45"/>
      <c r="N1794" s="45"/>
    </row>
    <row r="1795">
      <c r="B1795" s="46"/>
      <c r="C1795" s="47"/>
      <c r="H1795" s="29"/>
      <c r="I1795" s="29"/>
      <c r="J1795" s="29"/>
      <c r="M1795" s="45"/>
      <c r="N1795" s="45"/>
    </row>
    <row r="1796">
      <c r="B1796" s="46"/>
      <c r="C1796" s="47"/>
      <c r="H1796" s="29"/>
      <c r="I1796" s="29"/>
      <c r="J1796" s="29"/>
      <c r="M1796" s="45"/>
      <c r="N1796" s="45"/>
    </row>
    <row r="1797">
      <c r="B1797" s="46"/>
      <c r="C1797" s="47"/>
      <c r="H1797" s="29"/>
      <c r="I1797" s="29"/>
      <c r="J1797" s="29"/>
      <c r="M1797" s="45"/>
      <c r="N1797" s="45"/>
    </row>
    <row r="1798">
      <c r="B1798" s="46"/>
      <c r="C1798" s="47"/>
      <c r="H1798" s="29"/>
      <c r="I1798" s="29"/>
      <c r="J1798" s="29"/>
      <c r="M1798" s="45"/>
      <c r="N1798" s="45"/>
    </row>
    <row r="1799">
      <c r="B1799" s="46"/>
      <c r="C1799" s="47"/>
      <c r="H1799" s="29"/>
      <c r="I1799" s="29"/>
      <c r="J1799" s="29"/>
      <c r="M1799" s="45"/>
      <c r="N1799" s="45"/>
    </row>
    <row r="1800">
      <c r="B1800" s="46"/>
      <c r="C1800" s="47"/>
      <c r="H1800" s="29"/>
      <c r="I1800" s="29"/>
      <c r="J1800" s="29"/>
      <c r="M1800" s="45"/>
      <c r="N1800" s="45"/>
    </row>
    <row r="1801">
      <c r="B1801" s="46"/>
      <c r="C1801" s="47"/>
      <c r="H1801" s="29"/>
      <c r="I1801" s="29"/>
      <c r="J1801" s="29"/>
      <c r="M1801" s="45"/>
      <c r="N1801" s="45"/>
    </row>
    <row r="1802">
      <c r="B1802" s="46"/>
      <c r="C1802" s="47"/>
      <c r="H1802" s="29"/>
      <c r="I1802" s="29"/>
      <c r="J1802" s="29"/>
      <c r="M1802" s="45"/>
      <c r="N1802" s="45"/>
    </row>
    <row r="1803">
      <c r="B1803" s="46"/>
      <c r="C1803" s="47"/>
      <c r="H1803" s="29"/>
      <c r="I1803" s="29"/>
      <c r="J1803" s="29"/>
      <c r="M1803" s="45"/>
      <c r="N1803" s="45"/>
    </row>
    <row r="1804">
      <c r="B1804" s="46"/>
      <c r="C1804" s="47"/>
      <c r="H1804" s="29"/>
      <c r="I1804" s="29"/>
      <c r="J1804" s="29"/>
      <c r="M1804" s="45"/>
      <c r="N1804" s="45"/>
    </row>
    <row r="1805">
      <c r="B1805" s="46"/>
      <c r="C1805" s="47"/>
      <c r="H1805" s="29"/>
      <c r="I1805" s="29"/>
      <c r="J1805" s="29"/>
      <c r="M1805" s="45"/>
      <c r="N1805" s="45"/>
    </row>
    <row r="1806">
      <c r="B1806" s="46"/>
      <c r="C1806" s="47"/>
      <c r="H1806" s="29"/>
      <c r="I1806" s="29"/>
      <c r="J1806" s="29"/>
      <c r="M1806" s="45"/>
      <c r="N1806" s="45"/>
    </row>
    <row r="1807">
      <c r="B1807" s="46"/>
      <c r="C1807" s="47"/>
      <c r="H1807" s="29"/>
      <c r="I1807" s="29"/>
      <c r="J1807" s="29"/>
      <c r="M1807" s="45"/>
      <c r="N1807" s="45"/>
    </row>
    <row r="1808">
      <c r="B1808" s="46"/>
      <c r="C1808" s="47"/>
      <c r="H1808" s="29"/>
      <c r="I1808" s="29"/>
      <c r="J1808" s="29"/>
      <c r="M1808" s="45"/>
      <c r="N1808" s="45"/>
    </row>
    <row r="1809">
      <c r="B1809" s="46"/>
      <c r="C1809" s="47"/>
      <c r="H1809" s="29"/>
      <c r="I1809" s="29"/>
      <c r="J1809" s="29"/>
      <c r="M1809" s="45"/>
      <c r="N1809" s="45"/>
    </row>
    <row r="1810">
      <c r="B1810" s="46"/>
      <c r="C1810" s="47"/>
      <c r="H1810" s="29"/>
      <c r="I1810" s="29"/>
      <c r="J1810" s="29"/>
      <c r="M1810" s="45"/>
      <c r="N1810" s="45"/>
    </row>
    <row r="1811">
      <c r="B1811" s="46"/>
      <c r="C1811" s="47"/>
      <c r="H1811" s="29"/>
      <c r="I1811" s="29"/>
      <c r="J1811" s="29"/>
      <c r="M1811" s="45"/>
      <c r="N1811" s="45"/>
    </row>
    <row r="1812">
      <c r="B1812" s="46"/>
      <c r="C1812" s="47"/>
      <c r="H1812" s="29"/>
      <c r="I1812" s="29"/>
      <c r="J1812" s="29"/>
      <c r="M1812" s="45"/>
      <c r="N1812" s="45"/>
    </row>
    <row r="1813">
      <c r="B1813" s="46"/>
      <c r="C1813" s="47"/>
      <c r="H1813" s="29"/>
      <c r="I1813" s="29"/>
      <c r="J1813" s="29"/>
      <c r="M1813" s="45"/>
      <c r="N1813" s="45"/>
    </row>
    <row r="1814">
      <c r="B1814" s="46"/>
      <c r="C1814" s="47"/>
      <c r="H1814" s="29"/>
      <c r="I1814" s="29"/>
      <c r="J1814" s="29"/>
      <c r="M1814" s="45"/>
      <c r="N1814" s="45"/>
    </row>
    <row r="1815">
      <c r="B1815" s="46"/>
      <c r="C1815" s="47"/>
      <c r="H1815" s="29"/>
      <c r="I1815" s="29"/>
      <c r="J1815" s="29"/>
      <c r="M1815" s="45"/>
      <c r="N1815" s="45"/>
    </row>
    <row r="1816">
      <c r="B1816" s="46"/>
      <c r="C1816" s="47"/>
      <c r="H1816" s="29"/>
      <c r="I1816" s="29"/>
      <c r="J1816" s="29"/>
      <c r="M1816" s="45"/>
      <c r="N1816" s="45"/>
    </row>
    <row r="1817">
      <c r="B1817" s="46"/>
      <c r="C1817" s="47"/>
      <c r="H1817" s="29"/>
      <c r="I1817" s="29"/>
      <c r="J1817" s="29"/>
      <c r="M1817" s="45"/>
      <c r="N1817" s="45"/>
    </row>
    <row r="1818">
      <c r="B1818" s="46"/>
      <c r="C1818" s="47"/>
      <c r="H1818" s="29"/>
      <c r="I1818" s="29"/>
      <c r="J1818" s="29"/>
      <c r="M1818" s="45"/>
      <c r="N1818" s="45"/>
    </row>
    <row r="1819">
      <c r="B1819" s="46"/>
      <c r="C1819" s="47"/>
      <c r="H1819" s="29"/>
      <c r="I1819" s="29"/>
      <c r="J1819" s="29"/>
      <c r="M1819" s="45"/>
      <c r="N1819" s="45"/>
    </row>
    <row r="1820">
      <c r="B1820" s="46"/>
      <c r="C1820" s="47"/>
      <c r="H1820" s="29"/>
      <c r="I1820" s="29"/>
      <c r="J1820" s="29"/>
      <c r="M1820" s="45"/>
      <c r="N1820" s="45"/>
    </row>
    <row r="1821">
      <c r="B1821" s="46"/>
      <c r="C1821" s="47"/>
      <c r="H1821" s="29"/>
      <c r="I1821" s="29"/>
      <c r="J1821" s="29"/>
      <c r="M1821" s="45"/>
      <c r="N1821" s="45"/>
    </row>
    <row r="1822">
      <c r="B1822" s="46"/>
      <c r="C1822" s="47"/>
      <c r="H1822" s="29"/>
      <c r="I1822" s="29"/>
      <c r="J1822" s="29"/>
      <c r="M1822" s="45"/>
      <c r="N1822" s="45"/>
    </row>
    <row r="1823">
      <c r="B1823" s="46"/>
      <c r="C1823" s="47"/>
      <c r="H1823" s="29"/>
      <c r="I1823" s="29"/>
      <c r="J1823" s="29"/>
      <c r="M1823" s="45"/>
      <c r="N1823" s="45"/>
    </row>
    <row r="1824">
      <c r="B1824" s="46"/>
      <c r="C1824" s="47"/>
      <c r="H1824" s="29"/>
      <c r="I1824" s="29"/>
      <c r="J1824" s="29"/>
      <c r="M1824" s="45"/>
      <c r="N1824" s="45"/>
    </row>
    <row r="1825">
      <c r="B1825" s="46"/>
      <c r="C1825" s="47"/>
      <c r="H1825" s="29"/>
      <c r="I1825" s="29"/>
      <c r="J1825" s="29"/>
      <c r="M1825" s="45"/>
      <c r="N1825" s="45"/>
    </row>
    <row r="1826">
      <c r="B1826" s="46"/>
      <c r="C1826" s="47"/>
      <c r="H1826" s="29"/>
      <c r="I1826" s="29"/>
      <c r="J1826" s="29"/>
      <c r="M1826" s="45"/>
      <c r="N1826" s="45"/>
    </row>
    <row r="1827">
      <c r="B1827" s="46"/>
      <c r="C1827" s="47"/>
      <c r="H1827" s="29"/>
      <c r="I1827" s="29"/>
      <c r="J1827" s="29"/>
      <c r="M1827" s="45"/>
      <c r="N1827" s="45"/>
    </row>
    <row r="1828">
      <c r="B1828" s="46"/>
      <c r="C1828" s="47"/>
      <c r="H1828" s="29"/>
      <c r="I1828" s="29"/>
      <c r="J1828" s="29"/>
      <c r="M1828" s="45"/>
      <c r="N1828" s="45"/>
    </row>
    <row r="1829">
      <c r="B1829" s="46"/>
      <c r="C1829" s="47"/>
      <c r="H1829" s="29"/>
      <c r="I1829" s="29"/>
      <c r="J1829" s="29"/>
      <c r="M1829" s="45"/>
      <c r="N1829" s="45"/>
    </row>
    <row r="1830">
      <c r="B1830" s="46"/>
      <c r="C1830" s="47"/>
      <c r="H1830" s="29"/>
      <c r="I1830" s="29"/>
      <c r="J1830" s="29"/>
      <c r="M1830" s="45"/>
      <c r="N1830" s="45"/>
    </row>
    <row r="1831">
      <c r="B1831" s="46"/>
      <c r="C1831" s="47"/>
      <c r="H1831" s="29"/>
      <c r="I1831" s="29"/>
      <c r="J1831" s="29"/>
      <c r="M1831" s="45"/>
      <c r="N1831" s="45"/>
    </row>
    <row r="1832">
      <c r="B1832" s="46"/>
      <c r="C1832" s="47"/>
      <c r="H1832" s="29"/>
      <c r="I1832" s="29"/>
      <c r="J1832" s="29"/>
      <c r="M1832" s="45"/>
      <c r="N1832" s="45"/>
    </row>
    <row r="1833">
      <c r="B1833" s="46"/>
      <c r="C1833" s="47"/>
      <c r="H1833" s="29"/>
      <c r="I1833" s="29"/>
      <c r="J1833" s="29"/>
      <c r="M1833" s="45"/>
      <c r="N1833" s="45"/>
    </row>
    <row r="1834">
      <c r="B1834" s="46"/>
      <c r="C1834" s="47"/>
      <c r="H1834" s="29"/>
      <c r="I1834" s="29"/>
      <c r="J1834" s="29"/>
      <c r="M1834" s="45"/>
      <c r="N1834" s="45"/>
    </row>
    <row r="1835">
      <c r="B1835" s="46"/>
      <c r="C1835" s="47"/>
      <c r="H1835" s="29"/>
      <c r="I1835" s="29"/>
      <c r="J1835" s="29"/>
      <c r="M1835" s="45"/>
      <c r="N1835" s="45"/>
    </row>
    <row r="1836">
      <c r="B1836" s="46"/>
      <c r="C1836" s="47"/>
      <c r="H1836" s="29"/>
      <c r="I1836" s="29"/>
      <c r="J1836" s="29"/>
      <c r="M1836" s="45"/>
      <c r="N1836" s="45"/>
    </row>
    <row r="1837">
      <c r="B1837" s="46"/>
      <c r="C1837" s="47"/>
      <c r="H1837" s="29"/>
      <c r="I1837" s="29"/>
      <c r="J1837" s="29"/>
      <c r="M1837" s="45"/>
      <c r="N1837" s="45"/>
    </row>
    <row r="1838">
      <c r="B1838" s="46"/>
      <c r="C1838" s="47"/>
      <c r="H1838" s="29"/>
      <c r="I1838" s="29"/>
      <c r="J1838" s="29"/>
      <c r="M1838" s="45"/>
      <c r="N1838" s="45"/>
    </row>
    <row r="1839">
      <c r="B1839" s="46"/>
      <c r="C1839" s="47"/>
      <c r="H1839" s="29"/>
      <c r="I1839" s="29"/>
      <c r="J1839" s="29"/>
      <c r="M1839" s="45"/>
      <c r="N1839" s="45"/>
    </row>
    <row r="1840">
      <c r="B1840" s="46"/>
      <c r="C1840" s="47"/>
      <c r="H1840" s="29"/>
      <c r="I1840" s="29"/>
      <c r="J1840" s="29"/>
      <c r="M1840" s="45"/>
      <c r="N1840" s="45"/>
    </row>
    <row r="1841">
      <c r="B1841" s="46"/>
      <c r="C1841" s="47"/>
      <c r="H1841" s="29"/>
      <c r="I1841" s="29"/>
      <c r="J1841" s="29"/>
      <c r="M1841" s="45"/>
      <c r="N1841" s="45"/>
    </row>
    <row r="1842">
      <c r="B1842" s="46"/>
      <c r="C1842" s="47"/>
      <c r="H1842" s="29"/>
      <c r="I1842" s="29"/>
      <c r="J1842" s="29"/>
      <c r="M1842" s="45"/>
      <c r="N1842" s="45"/>
    </row>
    <row r="1843">
      <c r="B1843" s="46"/>
      <c r="C1843" s="47"/>
      <c r="H1843" s="29"/>
      <c r="I1843" s="29"/>
      <c r="J1843" s="29"/>
      <c r="M1843" s="45"/>
      <c r="N1843" s="45"/>
    </row>
    <row r="1844">
      <c r="B1844" s="46"/>
      <c r="C1844" s="47"/>
      <c r="H1844" s="29"/>
      <c r="I1844" s="29"/>
      <c r="J1844" s="29"/>
      <c r="M1844" s="45"/>
      <c r="N1844" s="45"/>
    </row>
    <row r="1845">
      <c r="B1845" s="46"/>
      <c r="C1845" s="47"/>
      <c r="H1845" s="29"/>
      <c r="I1845" s="29"/>
      <c r="J1845" s="29"/>
      <c r="M1845" s="45"/>
      <c r="N1845" s="45"/>
    </row>
    <row r="1846">
      <c r="B1846" s="46"/>
      <c r="C1846" s="47"/>
      <c r="H1846" s="29"/>
      <c r="I1846" s="29"/>
      <c r="J1846" s="29"/>
      <c r="M1846" s="45"/>
      <c r="N1846" s="45"/>
    </row>
    <row r="1847">
      <c r="B1847" s="46"/>
      <c r="C1847" s="47"/>
      <c r="H1847" s="29"/>
      <c r="I1847" s="29"/>
      <c r="J1847" s="29"/>
      <c r="M1847" s="45"/>
      <c r="N1847" s="45"/>
    </row>
    <row r="1848">
      <c r="B1848" s="46"/>
      <c r="C1848" s="47"/>
      <c r="H1848" s="29"/>
      <c r="I1848" s="29"/>
      <c r="J1848" s="29"/>
      <c r="M1848" s="45"/>
      <c r="N1848" s="45"/>
    </row>
    <row r="1849">
      <c r="B1849" s="46"/>
      <c r="C1849" s="47"/>
      <c r="H1849" s="29"/>
      <c r="I1849" s="29"/>
      <c r="J1849" s="29"/>
      <c r="M1849" s="45"/>
      <c r="N1849" s="45"/>
    </row>
    <row r="1850">
      <c r="B1850" s="46"/>
      <c r="C1850" s="47"/>
      <c r="H1850" s="29"/>
      <c r="I1850" s="29"/>
      <c r="J1850" s="29"/>
      <c r="M1850" s="45"/>
      <c r="N1850" s="45"/>
    </row>
    <row r="1851">
      <c r="B1851" s="46"/>
      <c r="C1851" s="47"/>
      <c r="H1851" s="29"/>
      <c r="I1851" s="29"/>
      <c r="J1851" s="29"/>
      <c r="M1851" s="45"/>
      <c r="N1851" s="45"/>
    </row>
    <row r="1852">
      <c r="B1852" s="46"/>
      <c r="C1852" s="47"/>
      <c r="H1852" s="29"/>
      <c r="I1852" s="29"/>
      <c r="J1852" s="29"/>
      <c r="M1852" s="45"/>
      <c r="N1852" s="45"/>
    </row>
    <row r="1853">
      <c r="B1853" s="46"/>
      <c r="C1853" s="47"/>
      <c r="H1853" s="29"/>
      <c r="I1853" s="29"/>
      <c r="J1853" s="29"/>
      <c r="M1853" s="45"/>
      <c r="N1853" s="45"/>
    </row>
    <row r="1854">
      <c r="B1854" s="46"/>
      <c r="C1854" s="47"/>
      <c r="H1854" s="29"/>
      <c r="I1854" s="29"/>
      <c r="J1854" s="29"/>
      <c r="M1854" s="45"/>
      <c r="N1854" s="45"/>
    </row>
    <row r="1855">
      <c r="B1855" s="46"/>
      <c r="C1855" s="47"/>
      <c r="H1855" s="29"/>
      <c r="I1855" s="29"/>
      <c r="J1855" s="29"/>
      <c r="M1855" s="45"/>
      <c r="N1855" s="45"/>
    </row>
    <row r="1856">
      <c r="B1856" s="46"/>
      <c r="C1856" s="47"/>
      <c r="H1856" s="29"/>
      <c r="I1856" s="29"/>
      <c r="J1856" s="29"/>
      <c r="M1856" s="45"/>
      <c r="N1856" s="45"/>
    </row>
    <row r="1857">
      <c r="B1857" s="46"/>
      <c r="C1857" s="47"/>
      <c r="H1857" s="29"/>
      <c r="I1857" s="29"/>
      <c r="J1857" s="29"/>
      <c r="M1857" s="45"/>
      <c r="N1857" s="45"/>
    </row>
    <row r="1858">
      <c r="B1858" s="46"/>
      <c r="C1858" s="47"/>
      <c r="H1858" s="29"/>
      <c r="I1858" s="29"/>
      <c r="J1858" s="29"/>
      <c r="M1858" s="45"/>
      <c r="N1858" s="45"/>
    </row>
    <row r="1859">
      <c r="B1859" s="46"/>
      <c r="C1859" s="47"/>
      <c r="H1859" s="29"/>
      <c r="I1859" s="29"/>
      <c r="J1859" s="29"/>
      <c r="M1859" s="45"/>
      <c r="N1859" s="45"/>
    </row>
    <row r="1860">
      <c r="B1860" s="46"/>
      <c r="C1860" s="47"/>
      <c r="H1860" s="29"/>
      <c r="I1860" s="29"/>
      <c r="J1860" s="29"/>
      <c r="M1860" s="45"/>
      <c r="N1860" s="45"/>
    </row>
    <row r="1861">
      <c r="B1861" s="46"/>
      <c r="C1861" s="47"/>
      <c r="H1861" s="29"/>
      <c r="I1861" s="29"/>
      <c r="J1861" s="29"/>
      <c r="M1861" s="45"/>
      <c r="N1861" s="45"/>
    </row>
    <row r="1862">
      <c r="B1862" s="46"/>
      <c r="C1862" s="47"/>
      <c r="H1862" s="29"/>
      <c r="I1862" s="29"/>
      <c r="J1862" s="29"/>
      <c r="M1862" s="45"/>
      <c r="N1862" s="45"/>
    </row>
    <row r="1863">
      <c r="B1863" s="46"/>
      <c r="C1863" s="47"/>
      <c r="H1863" s="29"/>
      <c r="I1863" s="29"/>
      <c r="J1863" s="29"/>
      <c r="M1863" s="45"/>
      <c r="N1863" s="45"/>
    </row>
    <row r="1864">
      <c r="B1864" s="46"/>
      <c r="C1864" s="47"/>
      <c r="H1864" s="29"/>
      <c r="I1864" s="29"/>
      <c r="J1864" s="29"/>
      <c r="M1864" s="45"/>
      <c r="N1864" s="45"/>
    </row>
    <row r="1865">
      <c r="B1865" s="46"/>
      <c r="C1865" s="47"/>
      <c r="H1865" s="29"/>
      <c r="I1865" s="29"/>
      <c r="J1865" s="29"/>
      <c r="M1865" s="45"/>
      <c r="N1865" s="45"/>
    </row>
    <row r="1866">
      <c r="B1866" s="46"/>
      <c r="C1866" s="47"/>
      <c r="H1866" s="29"/>
      <c r="I1866" s="29"/>
      <c r="J1866" s="29"/>
      <c r="M1866" s="45"/>
      <c r="N1866" s="45"/>
    </row>
    <row r="1867">
      <c r="B1867" s="46"/>
      <c r="C1867" s="47"/>
      <c r="H1867" s="29"/>
      <c r="I1867" s="29"/>
      <c r="J1867" s="29"/>
      <c r="M1867" s="45"/>
      <c r="N1867" s="45"/>
    </row>
    <row r="1868">
      <c r="B1868" s="46"/>
      <c r="C1868" s="47"/>
      <c r="H1868" s="29"/>
      <c r="I1868" s="29"/>
      <c r="J1868" s="29"/>
      <c r="M1868" s="45"/>
      <c r="N1868" s="45"/>
    </row>
    <row r="1869">
      <c r="B1869" s="46"/>
      <c r="C1869" s="47"/>
      <c r="H1869" s="29"/>
      <c r="I1869" s="29"/>
      <c r="J1869" s="29"/>
      <c r="M1869" s="45"/>
      <c r="N1869" s="45"/>
    </row>
    <row r="1870">
      <c r="B1870" s="46"/>
      <c r="C1870" s="47"/>
      <c r="H1870" s="29"/>
      <c r="I1870" s="29"/>
      <c r="J1870" s="29"/>
      <c r="M1870" s="45"/>
      <c r="N1870" s="45"/>
    </row>
    <row r="1871">
      <c r="B1871" s="46"/>
      <c r="C1871" s="47"/>
      <c r="H1871" s="29"/>
      <c r="I1871" s="29"/>
      <c r="J1871" s="29"/>
      <c r="M1871" s="45"/>
      <c r="N1871" s="45"/>
    </row>
    <row r="1872">
      <c r="B1872" s="46"/>
      <c r="C1872" s="47"/>
      <c r="H1872" s="29"/>
      <c r="I1872" s="29"/>
      <c r="J1872" s="29"/>
      <c r="M1872" s="45"/>
      <c r="N1872" s="45"/>
    </row>
    <row r="1873">
      <c r="B1873" s="46"/>
      <c r="C1873" s="47"/>
      <c r="H1873" s="29"/>
      <c r="I1873" s="29"/>
      <c r="J1873" s="29"/>
      <c r="M1873" s="45"/>
      <c r="N1873" s="45"/>
    </row>
    <row r="1874">
      <c r="B1874" s="46"/>
      <c r="C1874" s="47"/>
      <c r="H1874" s="29"/>
      <c r="I1874" s="29"/>
      <c r="J1874" s="29"/>
      <c r="M1874" s="45"/>
      <c r="N1874" s="45"/>
    </row>
    <row r="1875">
      <c r="B1875" s="46"/>
      <c r="C1875" s="47"/>
      <c r="H1875" s="29"/>
      <c r="I1875" s="29"/>
      <c r="J1875" s="29"/>
      <c r="M1875" s="45"/>
      <c r="N1875" s="45"/>
    </row>
    <row r="1876">
      <c r="B1876" s="46"/>
      <c r="C1876" s="47"/>
      <c r="H1876" s="29"/>
      <c r="I1876" s="29"/>
      <c r="J1876" s="29"/>
      <c r="M1876" s="45"/>
      <c r="N1876" s="45"/>
    </row>
    <row r="1877">
      <c r="B1877" s="46"/>
      <c r="C1877" s="47"/>
      <c r="H1877" s="29"/>
      <c r="I1877" s="29"/>
      <c r="J1877" s="29"/>
      <c r="M1877" s="45"/>
      <c r="N1877" s="45"/>
    </row>
    <row r="1878">
      <c r="B1878" s="46"/>
      <c r="C1878" s="47"/>
      <c r="H1878" s="29"/>
      <c r="I1878" s="29"/>
      <c r="J1878" s="29"/>
      <c r="M1878" s="45"/>
      <c r="N1878" s="45"/>
    </row>
    <row r="1879">
      <c r="B1879" s="46"/>
      <c r="C1879" s="47"/>
      <c r="H1879" s="29"/>
      <c r="I1879" s="29"/>
      <c r="J1879" s="29"/>
      <c r="M1879" s="45"/>
      <c r="N1879" s="45"/>
    </row>
    <row r="1880">
      <c r="B1880" s="46"/>
      <c r="C1880" s="47"/>
      <c r="H1880" s="29"/>
      <c r="I1880" s="29"/>
      <c r="J1880" s="29"/>
      <c r="M1880" s="45"/>
      <c r="N1880" s="45"/>
    </row>
    <row r="1881">
      <c r="B1881" s="46"/>
      <c r="C1881" s="47"/>
      <c r="H1881" s="29"/>
      <c r="I1881" s="29"/>
      <c r="J1881" s="29"/>
      <c r="M1881" s="45"/>
      <c r="N1881" s="45"/>
    </row>
    <row r="1882">
      <c r="B1882" s="46"/>
      <c r="C1882" s="47"/>
      <c r="H1882" s="29"/>
      <c r="I1882" s="29"/>
      <c r="J1882" s="29"/>
      <c r="M1882" s="45"/>
      <c r="N1882" s="45"/>
    </row>
    <row r="1883">
      <c r="B1883" s="46"/>
      <c r="C1883" s="47"/>
      <c r="H1883" s="29"/>
      <c r="I1883" s="29"/>
      <c r="J1883" s="29"/>
      <c r="M1883" s="45"/>
      <c r="N1883" s="45"/>
    </row>
    <row r="1884">
      <c r="B1884" s="46"/>
      <c r="C1884" s="47"/>
      <c r="H1884" s="29"/>
      <c r="I1884" s="29"/>
      <c r="J1884" s="29"/>
      <c r="M1884" s="45"/>
      <c r="N1884" s="45"/>
    </row>
    <row r="1885">
      <c r="B1885" s="46"/>
      <c r="C1885" s="47"/>
      <c r="H1885" s="29"/>
      <c r="I1885" s="29"/>
      <c r="J1885" s="29"/>
      <c r="M1885" s="45"/>
      <c r="N1885" s="45"/>
    </row>
    <row r="1886">
      <c r="B1886" s="46"/>
      <c r="C1886" s="47"/>
      <c r="H1886" s="29"/>
      <c r="I1886" s="29"/>
      <c r="J1886" s="29"/>
      <c r="M1886" s="45"/>
      <c r="N1886" s="45"/>
    </row>
    <row r="1887">
      <c r="B1887" s="46"/>
      <c r="C1887" s="47"/>
      <c r="H1887" s="29"/>
      <c r="I1887" s="29"/>
      <c r="J1887" s="29"/>
      <c r="M1887" s="45"/>
      <c r="N1887" s="45"/>
    </row>
    <row r="1888">
      <c r="B1888" s="46"/>
      <c r="C1888" s="47"/>
      <c r="H1888" s="29"/>
      <c r="I1888" s="29"/>
      <c r="J1888" s="29"/>
      <c r="M1888" s="45"/>
      <c r="N1888" s="45"/>
    </row>
    <row r="1889">
      <c r="B1889" s="46"/>
      <c r="C1889" s="47"/>
      <c r="H1889" s="29"/>
      <c r="I1889" s="29"/>
      <c r="J1889" s="29"/>
      <c r="M1889" s="45"/>
      <c r="N1889" s="45"/>
    </row>
    <row r="1890">
      <c r="B1890" s="46"/>
      <c r="C1890" s="47"/>
      <c r="H1890" s="29"/>
      <c r="I1890" s="29"/>
      <c r="J1890" s="29"/>
      <c r="M1890" s="45"/>
      <c r="N1890" s="45"/>
    </row>
    <row r="1891">
      <c r="B1891" s="46"/>
      <c r="C1891" s="47"/>
      <c r="H1891" s="29"/>
      <c r="I1891" s="29"/>
      <c r="J1891" s="29"/>
      <c r="M1891" s="45"/>
      <c r="N1891" s="45"/>
    </row>
    <row r="1892">
      <c r="B1892" s="46"/>
      <c r="C1892" s="47"/>
      <c r="H1892" s="29"/>
      <c r="I1892" s="29"/>
      <c r="J1892" s="29"/>
      <c r="M1892" s="45"/>
      <c r="N1892" s="45"/>
    </row>
    <row r="1893">
      <c r="B1893" s="46"/>
      <c r="C1893" s="47"/>
      <c r="H1893" s="29"/>
      <c r="I1893" s="29"/>
      <c r="J1893" s="29"/>
      <c r="M1893" s="45"/>
      <c r="N1893" s="45"/>
    </row>
    <row r="1894">
      <c r="B1894" s="46"/>
      <c r="C1894" s="47"/>
      <c r="H1894" s="29"/>
      <c r="I1894" s="29"/>
      <c r="J1894" s="29"/>
      <c r="M1894" s="45"/>
      <c r="N1894" s="45"/>
    </row>
    <row r="1895">
      <c r="B1895" s="46"/>
      <c r="C1895" s="47"/>
      <c r="H1895" s="29"/>
      <c r="I1895" s="29"/>
      <c r="J1895" s="29"/>
      <c r="M1895" s="45"/>
      <c r="N1895" s="45"/>
    </row>
    <row r="1896">
      <c r="B1896" s="46"/>
      <c r="C1896" s="47"/>
      <c r="H1896" s="29"/>
      <c r="I1896" s="29"/>
      <c r="J1896" s="29"/>
      <c r="M1896" s="45"/>
      <c r="N1896" s="45"/>
    </row>
    <row r="1897">
      <c r="B1897" s="46"/>
      <c r="C1897" s="47"/>
      <c r="H1897" s="29"/>
      <c r="I1897" s="29"/>
      <c r="J1897" s="29"/>
      <c r="M1897" s="45"/>
      <c r="N1897" s="45"/>
    </row>
    <row r="1898">
      <c r="B1898" s="46"/>
      <c r="C1898" s="47"/>
      <c r="H1898" s="29"/>
      <c r="I1898" s="29"/>
      <c r="J1898" s="29"/>
      <c r="M1898" s="45"/>
      <c r="N1898" s="45"/>
    </row>
    <row r="1899">
      <c r="B1899" s="46"/>
      <c r="C1899" s="47"/>
      <c r="H1899" s="29"/>
      <c r="I1899" s="29"/>
      <c r="J1899" s="29"/>
      <c r="M1899" s="45"/>
      <c r="N1899" s="45"/>
    </row>
    <row r="1900">
      <c r="B1900" s="46"/>
      <c r="C1900" s="47"/>
      <c r="H1900" s="29"/>
      <c r="I1900" s="29"/>
      <c r="J1900" s="29"/>
      <c r="M1900" s="45"/>
      <c r="N1900" s="45"/>
    </row>
    <row r="1901">
      <c r="B1901" s="46"/>
      <c r="C1901" s="47"/>
      <c r="H1901" s="29"/>
      <c r="I1901" s="29"/>
      <c r="J1901" s="29"/>
      <c r="M1901" s="45"/>
      <c r="N1901" s="45"/>
    </row>
    <row r="1902">
      <c r="B1902" s="46"/>
      <c r="C1902" s="47"/>
      <c r="H1902" s="29"/>
      <c r="I1902" s="29"/>
      <c r="J1902" s="29"/>
      <c r="M1902" s="45"/>
      <c r="N1902" s="45"/>
    </row>
    <row r="1903">
      <c r="B1903" s="46"/>
      <c r="C1903" s="47"/>
      <c r="H1903" s="29"/>
      <c r="I1903" s="29"/>
      <c r="J1903" s="29"/>
      <c r="M1903" s="45"/>
      <c r="N1903" s="45"/>
    </row>
    <row r="1904">
      <c r="B1904" s="46"/>
      <c r="C1904" s="47"/>
      <c r="H1904" s="29"/>
      <c r="I1904" s="29"/>
      <c r="J1904" s="29"/>
      <c r="M1904" s="45"/>
      <c r="N1904" s="45"/>
    </row>
    <row r="1905">
      <c r="B1905" s="46"/>
      <c r="C1905" s="47"/>
      <c r="H1905" s="29"/>
      <c r="I1905" s="29"/>
      <c r="J1905" s="29"/>
      <c r="M1905" s="45"/>
      <c r="N1905" s="45"/>
    </row>
    <row r="1906">
      <c r="B1906" s="46"/>
      <c r="C1906" s="47"/>
      <c r="H1906" s="29"/>
      <c r="I1906" s="29"/>
      <c r="J1906" s="29"/>
      <c r="M1906" s="45"/>
      <c r="N1906" s="45"/>
    </row>
    <row r="1907">
      <c r="B1907" s="46"/>
      <c r="C1907" s="47"/>
      <c r="H1907" s="29"/>
      <c r="I1907" s="29"/>
      <c r="J1907" s="29"/>
      <c r="M1907" s="45"/>
      <c r="N1907" s="45"/>
    </row>
    <row r="1908">
      <c r="B1908" s="46"/>
      <c r="C1908" s="47"/>
      <c r="H1908" s="29"/>
      <c r="I1908" s="29"/>
      <c r="J1908" s="29"/>
      <c r="M1908" s="45"/>
      <c r="N1908" s="45"/>
    </row>
    <row r="1909">
      <c r="B1909" s="46"/>
      <c r="C1909" s="47"/>
      <c r="H1909" s="29"/>
      <c r="I1909" s="29"/>
      <c r="J1909" s="29"/>
      <c r="M1909" s="45"/>
      <c r="N1909" s="45"/>
    </row>
    <row r="1910">
      <c r="B1910" s="46"/>
      <c r="C1910" s="47"/>
      <c r="H1910" s="29"/>
      <c r="I1910" s="29"/>
      <c r="J1910" s="29"/>
      <c r="M1910" s="45"/>
      <c r="N1910" s="45"/>
    </row>
    <row r="1911">
      <c r="B1911" s="46"/>
      <c r="C1911" s="47"/>
      <c r="H1911" s="29"/>
      <c r="I1911" s="29"/>
      <c r="J1911" s="29"/>
      <c r="M1911" s="45"/>
      <c r="N1911" s="45"/>
    </row>
    <row r="1912">
      <c r="B1912" s="46"/>
      <c r="C1912" s="47"/>
      <c r="H1912" s="29"/>
      <c r="I1912" s="29"/>
      <c r="J1912" s="29"/>
      <c r="M1912" s="45"/>
      <c r="N1912" s="45"/>
    </row>
    <row r="1913">
      <c r="B1913" s="46"/>
      <c r="C1913" s="47"/>
      <c r="H1913" s="29"/>
      <c r="I1913" s="29"/>
      <c r="J1913" s="29"/>
      <c r="M1913" s="45"/>
      <c r="N1913" s="45"/>
    </row>
    <row r="1914">
      <c r="B1914" s="46"/>
      <c r="C1914" s="47"/>
      <c r="H1914" s="29"/>
      <c r="I1914" s="29"/>
      <c r="J1914" s="29"/>
      <c r="M1914" s="45"/>
      <c r="N1914" s="45"/>
    </row>
    <row r="1915">
      <c r="B1915" s="46"/>
      <c r="C1915" s="47"/>
      <c r="H1915" s="29"/>
      <c r="I1915" s="29"/>
      <c r="J1915" s="29"/>
      <c r="M1915" s="45"/>
      <c r="N1915" s="45"/>
    </row>
    <row r="1916">
      <c r="B1916" s="46"/>
      <c r="C1916" s="47"/>
      <c r="H1916" s="29"/>
      <c r="I1916" s="29"/>
      <c r="J1916" s="29"/>
      <c r="M1916" s="45"/>
      <c r="N1916" s="45"/>
    </row>
    <row r="1917">
      <c r="B1917" s="46"/>
      <c r="C1917" s="47"/>
      <c r="H1917" s="29"/>
      <c r="I1917" s="29"/>
      <c r="J1917" s="29"/>
      <c r="M1917" s="45"/>
      <c r="N1917" s="45"/>
    </row>
    <row r="1918">
      <c r="B1918" s="46"/>
      <c r="C1918" s="47"/>
      <c r="H1918" s="29"/>
      <c r="I1918" s="29"/>
      <c r="J1918" s="29"/>
      <c r="M1918" s="45"/>
      <c r="N1918" s="45"/>
    </row>
    <row r="1919">
      <c r="B1919" s="46"/>
      <c r="C1919" s="47"/>
      <c r="H1919" s="29"/>
      <c r="I1919" s="29"/>
      <c r="J1919" s="29"/>
      <c r="M1919" s="45"/>
      <c r="N1919" s="45"/>
    </row>
    <row r="1920">
      <c r="B1920" s="46"/>
      <c r="C1920" s="47"/>
      <c r="H1920" s="29"/>
      <c r="I1920" s="29"/>
      <c r="J1920" s="29"/>
      <c r="M1920" s="45"/>
      <c r="N1920" s="45"/>
    </row>
    <row r="1921">
      <c r="B1921" s="46"/>
      <c r="C1921" s="47"/>
      <c r="H1921" s="29"/>
      <c r="I1921" s="29"/>
      <c r="J1921" s="29"/>
      <c r="M1921" s="45"/>
      <c r="N1921" s="45"/>
    </row>
    <row r="1922">
      <c r="B1922" s="46"/>
      <c r="C1922" s="47"/>
      <c r="H1922" s="29"/>
      <c r="I1922" s="29"/>
      <c r="J1922" s="29"/>
      <c r="M1922" s="45"/>
      <c r="N1922" s="45"/>
    </row>
    <row r="1923">
      <c r="B1923" s="46"/>
      <c r="C1923" s="47"/>
      <c r="H1923" s="29"/>
      <c r="I1923" s="29"/>
      <c r="J1923" s="29"/>
      <c r="M1923" s="45"/>
      <c r="N1923" s="45"/>
    </row>
    <row r="1924">
      <c r="B1924" s="46"/>
      <c r="C1924" s="47"/>
      <c r="H1924" s="29"/>
      <c r="I1924" s="29"/>
      <c r="J1924" s="29"/>
      <c r="M1924" s="45"/>
      <c r="N1924" s="45"/>
    </row>
    <row r="1925">
      <c r="B1925" s="46"/>
      <c r="C1925" s="47"/>
      <c r="H1925" s="29"/>
      <c r="I1925" s="29"/>
      <c r="J1925" s="29"/>
      <c r="M1925" s="45"/>
      <c r="N1925" s="45"/>
    </row>
    <row r="1926">
      <c r="B1926" s="46"/>
      <c r="C1926" s="47"/>
      <c r="H1926" s="29"/>
      <c r="I1926" s="29"/>
      <c r="J1926" s="29"/>
      <c r="M1926" s="45"/>
      <c r="N1926" s="45"/>
    </row>
    <row r="1927">
      <c r="B1927" s="46"/>
      <c r="C1927" s="47"/>
      <c r="H1927" s="29"/>
      <c r="I1927" s="29"/>
      <c r="J1927" s="29"/>
      <c r="M1927" s="45"/>
      <c r="N1927" s="45"/>
    </row>
    <row r="1928">
      <c r="B1928" s="46"/>
      <c r="C1928" s="47"/>
      <c r="H1928" s="29"/>
      <c r="I1928" s="29"/>
      <c r="J1928" s="29"/>
      <c r="M1928" s="45"/>
      <c r="N1928" s="45"/>
    </row>
    <row r="1929">
      <c r="B1929" s="46"/>
      <c r="C1929" s="47"/>
      <c r="H1929" s="29"/>
      <c r="I1929" s="29"/>
      <c r="J1929" s="29"/>
      <c r="M1929" s="45"/>
      <c r="N1929" s="45"/>
    </row>
    <row r="1930">
      <c r="B1930" s="46"/>
      <c r="C1930" s="47"/>
      <c r="H1930" s="29"/>
      <c r="I1930" s="29"/>
      <c r="J1930" s="29"/>
      <c r="M1930" s="45"/>
      <c r="N1930" s="45"/>
    </row>
    <row r="1931">
      <c r="B1931" s="46"/>
      <c r="C1931" s="47"/>
      <c r="H1931" s="29"/>
      <c r="I1931" s="29"/>
      <c r="J1931" s="29"/>
      <c r="M1931" s="45"/>
      <c r="N1931" s="45"/>
    </row>
    <row r="1932">
      <c r="B1932" s="46"/>
      <c r="C1932" s="47"/>
      <c r="H1932" s="29"/>
      <c r="I1932" s="29"/>
      <c r="J1932" s="29"/>
      <c r="M1932" s="45"/>
      <c r="N1932" s="45"/>
    </row>
    <row r="1933">
      <c r="B1933" s="46"/>
      <c r="C1933" s="47"/>
      <c r="H1933" s="29"/>
      <c r="I1933" s="29"/>
      <c r="J1933" s="29"/>
      <c r="M1933" s="45"/>
      <c r="N1933" s="45"/>
    </row>
    <row r="1934">
      <c r="B1934" s="46"/>
      <c r="C1934" s="47"/>
      <c r="H1934" s="29"/>
      <c r="I1934" s="29"/>
      <c r="J1934" s="29"/>
      <c r="M1934" s="45"/>
      <c r="N1934" s="45"/>
    </row>
    <row r="1935">
      <c r="B1935" s="46"/>
      <c r="C1935" s="47"/>
      <c r="H1935" s="29"/>
      <c r="I1935" s="29"/>
      <c r="J1935" s="29"/>
      <c r="M1935" s="45"/>
      <c r="N1935" s="45"/>
    </row>
    <row r="1936">
      <c r="B1936" s="46"/>
      <c r="C1936" s="47"/>
      <c r="H1936" s="29"/>
      <c r="I1936" s="29"/>
      <c r="J1936" s="29"/>
      <c r="M1936" s="45"/>
      <c r="N1936" s="45"/>
    </row>
    <row r="1937">
      <c r="B1937" s="46"/>
      <c r="C1937" s="47"/>
      <c r="H1937" s="29"/>
      <c r="I1937" s="29"/>
      <c r="J1937" s="29"/>
      <c r="M1937" s="45"/>
      <c r="N1937" s="45"/>
    </row>
    <row r="1938">
      <c r="B1938" s="46"/>
      <c r="C1938" s="47"/>
      <c r="H1938" s="29"/>
      <c r="I1938" s="29"/>
      <c r="J1938" s="29"/>
      <c r="M1938" s="45"/>
      <c r="N1938" s="45"/>
    </row>
    <row r="1939">
      <c r="B1939" s="46"/>
      <c r="C1939" s="47"/>
      <c r="H1939" s="29"/>
      <c r="I1939" s="29"/>
      <c r="J1939" s="29"/>
      <c r="M1939" s="45"/>
      <c r="N1939" s="45"/>
    </row>
    <row r="1940">
      <c r="B1940" s="46"/>
      <c r="C1940" s="47"/>
      <c r="H1940" s="29"/>
      <c r="I1940" s="29"/>
      <c r="J1940" s="29"/>
      <c r="M1940" s="45"/>
      <c r="N1940" s="45"/>
    </row>
    <row r="1941">
      <c r="B1941" s="46"/>
      <c r="C1941" s="47"/>
      <c r="H1941" s="29"/>
      <c r="I1941" s="29"/>
      <c r="J1941" s="29"/>
      <c r="M1941" s="45"/>
      <c r="N1941" s="45"/>
    </row>
    <row r="1942">
      <c r="B1942" s="46"/>
      <c r="C1942" s="47"/>
      <c r="H1942" s="29"/>
      <c r="I1942" s="29"/>
      <c r="J1942" s="29"/>
      <c r="M1942" s="45"/>
      <c r="N1942" s="45"/>
    </row>
    <row r="1943">
      <c r="B1943" s="46"/>
      <c r="C1943" s="47"/>
      <c r="H1943" s="29"/>
      <c r="I1943" s="29"/>
      <c r="J1943" s="29"/>
      <c r="M1943" s="45"/>
      <c r="N1943" s="45"/>
    </row>
    <row r="1944">
      <c r="B1944" s="46"/>
      <c r="C1944" s="47"/>
      <c r="H1944" s="29"/>
      <c r="I1944" s="29"/>
      <c r="J1944" s="29"/>
      <c r="M1944" s="45"/>
      <c r="N1944" s="45"/>
    </row>
    <row r="1945">
      <c r="B1945" s="46"/>
      <c r="C1945" s="47"/>
      <c r="H1945" s="29"/>
      <c r="I1945" s="29"/>
      <c r="J1945" s="29"/>
      <c r="M1945" s="45"/>
      <c r="N1945" s="45"/>
    </row>
    <row r="1946">
      <c r="B1946" s="46"/>
      <c r="C1946" s="47"/>
      <c r="H1946" s="29"/>
      <c r="I1946" s="29"/>
      <c r="J1946" s="29"/>
      <c r="M1946" s="45"/>
      <c r="N1946" s="45"/>
    </row>
    <row r="1947">
      <c r="B1947" s="46"/>
      <c r="C1947" s="47"/>
      <c r="H1947" s="29"/>
      <c r="I1947" s="29"/>
      <c r="J1947" s="29"/>
      <c r="M1947" s="45"/>
      <c r="N1947" s="45"/>
    </row>
    <row r="1948">
      <c r="B1948" s="46"/>
      <c r="C1948" s="47"/>
      <c r="H1948" s="29"/>
      <c r="I1948" s="29"/>
      <c r="J1948" s="29"/>
      <c r="M1948" s="45"/>
      <c r="N1948" s="45"/>
    </row>
    <row r="1949">
      <c r="B1949" s="46"/>
      <c r="C1949" s="47"/>
      <c r="H1949" s="29"/>
      <c r="I1949" s="29"/>
      <c r="J1949" s="29"/>
      <c r="M1949" s="45"/>
      <c r="N1949" s="45"/>
    </row>
    <row r="1950">
      <c r="B1950" s="46"/>
      <c r="C1950" s="47"/>
      <c r="H1950" s="29"/>
      <c r="I1950" s="29"/>
      <c r="J1950" s="29"/>
      <c r="M1950" s="45"/>
      <c r="N1950" s="45"/>
    </row>
    <row r="1951">
      <c r="B1951" s="46"/>
      <c r="C1951" s="47"/>
      <c r="H1951" s="29"/>
      <c r="I1951" s="29"/>
      <c r="J1951" s="29"/>
      <c r="M1951" s="45"/>
      <c r="N1951" s="45"/>
    </row>
    <row r="1952">
      <c r="B1952" s="46"/>
      <c r="C1952" s="47"/>
      <c r="H1952" s="29"/>
      <c r="I1952" s="29"/>
      <c r="J1952" s="29"/>
      <c r="M1952" s="45"/>
      <c r="N1952" s="45"/>
    </row>
    <row r="1953">
      <c r="B1953" s="46"/>
      <c r="C1953" s="47"/>
      <c r="H1953" s="29"/>
      <c r="I1953" s="29"/>
      <c r="J1953" s="29"/>
      <c r="M1953" s="45"/>
      <c r="N1953" s="45"/>
    </row>
    <row r="1954">
      <c r="B1954" s="46"/>
      <c r="C1954" s="47"/>
      <c r="H1954" s="29"/>
      <c r="I1954" s="29"/>
      <c r="J1954" s="29"/>
      <c r="M1954" s="45"/>
      <c r="N1954" s="45"/>
    </row>
    <row r="1955">
      <c r="B1955" s="46"/>
      <c r="C1955" s="47"/>
      <c r="H1955" s="29"/>
      <c r="I1955" s="29"/>
      <c r="J1955" s="29"/>
      <c r="M1955" s="45"/>
      <c r="N1955" s="45"/>
    </row>
    <row r="1956">
      <c r="B1956" s="46"/>
      <c r="C1956" s="47"/>
      <c r="H1956" s="29"/>
      <c r="I1956" s="29"/>
      <c r="J1956" s="29"/>
      <c r="M1956" s="45"/>
      <c r="N1956" s="45"/>
    </row>
    <row r="1957">
      <c r="B1957" s="46"/>
      <c r="C1957" s="47"/>
      <c r="H1957" s="29"/>
      <c r="I1957" s="29"/>
      <c r="J1957" s="29"/>
      <c r="M1957" s="45"/>
      <c r="N1957" s="45"/>
    </row>
    <row r="1958">
      <c r="B1958" s="46"/>
      <c r="C1958" s="47"/>
      <c r="H1958" s="29"/>
      <c r="I1958" s="29"/>
      <c r="J1958" s="29"/>
      <c r="M1958" s="45"/>
      <c r="N1958" s="45"/>
    </row>
    <row r="1959">
      <c r="B1959" s="46"/>
      <c r="C1959" s="47"/>
      <c r="H1959" s="29"/>
      <c r="I1959" s="29"/>
      <c r="J1959" s="29"/>
      <c r="M1959" s="45"/>
      <c r="N1959" s="45"/>
    </row>
    <row r="1960">
      <c r="B1960" s="46"/>
      <c r="C1960" s="47"/>
      <c r="H1960" s="29"/>
      <c r="I1960" s="29"/>
      <c r="J1960" s="29"/>
      <c r="M1960" s="45"/>
      <c r="N1960" s="45"/>
    </row>
    <row r="1961">
      <c r="B1961" s="46"/>
      <c r="C1961" s="47"/>
      <c r="H1961" s="29"/>
      <c r="I1961" s="29"/>
      <c r="J1961" s="29"/>
      <c r="M1961" s="45"/>
      <c r="N1961" s="45"/>
    </row>
    <row r="1962">
      <c r="B1962" s="46"/>
      <c r="C1962" s="47"/>
      <c r="H1962" s="29"/>
      <c r="I1962" s="29"/>
      <c r="J1962" s="29"/>
      <c r="M1962" s="45"/>
      <c r="N1962" s="45"/>
    </row>
    <row r="1963">
      <c r="B1963" s="46"/>
      <c r="C1963" s="47"/>
      <c r="H1963" s="29"/>
      <c r="I1963" s="29"/>
      <c r="J1963" s="29"/>
      <c r="M1963" s="45"/>
      <c r="N1963" s="45"/>
    </row>
    <row r="1964">
      <c r="B1964" s="46"/>
      <c r="C1964" s="47"/>
      <c r="H1964" s="29"/>
      <c r="I1964" s="29"/>
      <c r="J1964" s="29"/>
      <c r="M1964" s="45"/>
      <c r="N1964" s="45"/>
    </row>
    <row r="1965">
      <c r="B1965" s="46"/>
      <c r="C1965" s="47"/>
      <c r="H1965" s="29"/>
      <c r="I1965" s="29"/>
      <c r="J1965" s="29"/>
      <c r="M1965" s="45"/>
      <c r="N1965" s="45"/>
    </row>
    <row r="1966">
      <c r="B1966" s="46"/>
      <c r="C1966" s="47"/>
      <c r="H1966" s="29"/>
      <c r="I1966" s="29"/>
      <c r="J1966" s="29"/>
      <c r="M1966" s="45"/>
      <c r="N1966" s="45"/>
    </row>
    <row r="1967">
      <c r="B1967" s="46"/>
      <c r="C1967" s="47"/>
      <c r="H1967" s="29"/>
      <c r="I1967" s="29"/>
      <c r="J1967" s="29"/>
      <c r="M1967" s="45"/>
      <c r="N1967" s="45"/>
    </row>
    <row r="1968">
      <c r="B1968" s="46"/>
      <c r="C1968" s="47"/>
      <c r="H1968" s="29"/>
      <c r="I1968" s="29"/>
      <c r="J1968" s="29"/>
      <c r="M1968" s="45"/>
      <c r="N1968" s="45"/>
    </row>
    <row r="1969">
      <c r="B1969" s="46"/>
      <c r="C1969" s="47"/>
      <c r="H1969" s="29"/>
      <c r="I1969" s="29"/>
      <c r="J1969" s="29"/>
      <c r="M1969" s="45"/>
      <c r="N1969" s="45"/>
    </row>
    <row r="1970">
      <c r="B1970" s="46"/>
      <c r="C1970" s="47"/>
      <c r="H1970" s="29"/>
      <c r="I1970" s="29"/>
      <c r="J1970" s="29"/>
      <c r="M1970" s="45"/>
      <c r="N1970" s="45"/>
    </row>
    <row r="1971">
      <c r="B1971" s="46"/>
      <c r="C1971" s="47"/>
      <c r="H1971" s="29"/>
      <c r="I1971" s="29"/>
      <c r="J1971" s="29"/>
      <c r="M1971" s="45"/>
      <c r="N1971" s="45"/>
    </row>
    <row r="1972">
      <c r="B1972" s="46"/>
      <c r="C1972" s="47"/>
      <c r="H1972" s="29"/>
      <c r="I1972" s="29"/>
      <c r="J1972" s="29"/>
      <c r="M1972" s="45"/>
      <c r="N1972" s="45"/>
    </row>
    <row r="1973">
      <c r="B1973" s="46"/>
      <c r="C1973" s="47"/>
      <c r="H1973" s="29"/>
      <c r="I1973" s="29"/>
      <c r="J1973" s="29"/>
      <c r="M1973" s="45"/>
      <c r="N1973" s="45"/>
    </row>
    <row r="1974">
      <c r="B1974" s="46"/>
      <c r="C1974" s="47"/>
      <c r="H1974" s="29"/>
      <c r="I1974" s="29"/>
      <c r="J1974" s="29"/>
      <c r="M1974" s="45"/>
      <c r="N1974" s="45"/>
    </row>
    <row r="1975">
      <c r="B1975" s="46"/>
      <c r="C1975" s="47"/>
      <c r="H1975" s="29"/>
      <c r="I1975" s="29"/>
      <c r="J1975" s="29"/>
      <c r="M1975" s="45"/>
      <c r="N1975" s="45"/>
    </row>
    <row r="1976">
      <c r="B1976" s="46"/>
      <c r="C1976" s="47"/>
      <c r="H1976" s="29"/>
      <c r="I1976" s="29"/>
      <c r="J1976" s="29"/>
      <c r="M1976" s="45"/>
      <c r="N1976" s="45"/>
    </row>
    <row r="1977">
      <c r="B1977" s="46"/>
      <c r="C1977" s="47"/>
      <c r="H1977" s="29"/>
      <c r="I1977" s="29"/>
      <c r="J1977" s="29"/>
      <c r="M1977" s="45"/>
      <c r="N1977" s="45"/>
    </row>
    <row r="1978">
      <c r="B1978" s="46"/>
      <c r="C1978" s="47"/>
      <c r="H1978" s="29"/>
      <c r="I1978" s="29"/>
      <c r="J1978" s="29"/>
      <c r="M1978" s="45"/>
      <c r="N1978" s="45"/>
    </row>
    <row r="1979">
      <c r="B1979" s="46"/>
      <c r="C1979" s="47"/>
      <c r="H1979" s="29"/>
      <c r="I1979" s="29"/>
      <c r="J1979" s="29"/>
      <c r="M1979" s="45"/>
      <c r="N1979" s="45"/>
    </row>
    <row r="1980">
      <c r="B1980" s="46"/>
      <c r="C1980" s="47"/>
      <c r="H1980" s="29"/>
      <c r="I1980" s="29"/>
      <c r="J1980" s="29"/>
      <c r="M1980" s="45"/>
      <c r="N1980" s="45"/>
    </row>
    <row r="1981">
      <c r="B1981" s="46"/>
      <c r="C1981" s="47"/>
      <c r="H1981" s="29"/>
      <c r="I1981" s="29"/>
      <c r="J1981" s="29"/>
      <c r="M1981" s="45"/>
      <c r="N1981" s="45"/>
    </row>
    <row r="1982">
      <c r="B1982" s="46"/>
      <c r="C1982" s="47"/>
      <c r="H1982" s="29"/>
      <c r="I1982" s="29"/>
      <c r="J1982" s="29"/>
      <c r="M1982" s="45"/>
      <c r="N1982" s="45"/>
    </row>
    <row r="1983">
      <c r="B1983" s="46"/>
      <c r="C1983" s="47"/>
      <c r="H1983" s="29"/>
      <c r="I1983" s="29"/>
      <c r="J1983" s="29"/>
      <c r="M1983" s="45"/>
      <c r="N1983" s="45"/>
    </row>
    <row r="1984">
      <c r="B1984" s="46"/>
      <c r="C1984" s="47"/>
      <c r="H1984" s="29"/>
      <c r="I1984" s="29"/>
      <c r="J1984" s="29"/>
      <c r="M1984" s="45"/>
      <c r="N1984" s="45"/>
    </row>
    <row r="1985">
      <c r="B1985" s="46"/>
      <c r="C1985" s="47"/>
      <c r="H1985" s="29"/>
      <c r="I1985" s="29"/>
      <c r="J1985" s="29"/>
      <c r="M1985" s="45"/>
      <c r="N1985" s="45"/>
    </row>
    <row r="1986">
      <c r="B1986" s="46"/>
      <c r="C1986" s="47"/>
      <c r="H1986" s="29"/>
      <c r="I1986" s="29"/>
      <c r="J1986" s="29"/>
      <c r="M1986" s="45"/>
      <c r="N1986" s="45"/>
    </row>
    <row r="1987">
      <c r="B1987" s="46"/>
      <c r="C1987" s="47"/>
      <c r="H1987" s="29"/>
      <c r="I1987" s="29"/>
      <c r="J1987" s="29"/>
      <c r="M1987" s="45"/>
      <c r="N1987" s="45"/>
    </row>
    <row r="1988">
      <c r="B1988" s="46"/>
      <c r="C1988" s="47"/>
      <c r="H1988" s="29"/>
      <c r="I1988" s="29"/>
      <c r="J1988" s="29"/>
      <c r="M1988" s="45"/>
      <c r="N1988" s="45"/>
    </row>
  </sheetData>
  <autoFilter ref="$A$1:$AD$990">
    <sortState ref="A1:AD990">
      <sortCondition ref="A1:A990"/>
    </sortState>
  </autoFilter>
  <conditionalFormatting sqref="H1:J1988 K4:K7 K10:K11 K14 K20:K21 K114:K116 K989:K990">
    <cfRule type="colorScale" priority="1">
      <colorScale>
        <cfvo type="min"/>
        <cfvo type="percent" val="5"/>
        <cfvo type="max"/>
        <color rgb="FFF9CB9C"/>
        <color rgb="FFB6D7A8"/>
        <color rgb="FF6AA84F"/>
      </colorScale>
    </cfRule>
  </conditionalFormatting>
  <conditionalFormatting sqref="A1:AD1988">
    <cfRule type="containsText" dxfId="0" priority="2" operator="containsText" text="N/A">
      <formula>NOT(ISERROR(SEARCH(("N/A"),(A1))))</formula>
    </cfRule>
  </conditionalFormatting>
  <dataValidations>
    <dataValidation type="list" allowBlank="1" showErrorMessage="1" sqref="O2:O162">
      <formula1>"Announced,Not in service,In service,N/A,In extension"</formula1>
    </dataValidation>
  </dataValidations>
  <hyperlinks>
    <hyperlink r:id="rId1" ref="R2"/>
    <hyperlink r:id="rId2" ref="R3"/>
    <hyperlink r:id="rId3" ref="R4"/>
    <hyperlink r:id="rId4" ref="R7"/>
    <hyperlink r:id="rId5" ref="R8"/>
    <hyperlink r:id="rId6" ref="R9"/>
    <hyperlink r:id="rId7" ref="R10"/>
    <hyperlink r:id="rId8" ref="R11"/>
    <hyperlink r:id="rId9" ref="R12"/>
    <hyperlink r:id="rId10" ref="R13"/>
    <hyperlink r:id="rId11" ref="R15"/>
    <hyperlink r:id="rId12" ref="R16"/>
    <hyperlink r:id="rId13" ref="R17"/>
    <hyperlink r:id="rId14" ref="R18"/>
    <hyperlink r:id="rId15" ref="R19"/>
    <hyperlink r:id="rId16" ref="R21"/>
    <hyperlink r:id="rId17" ref="R22"/>
    <hyperlink r:id="rId18" ref="R23"/>
    <hyperlink r:id="rId19" ref="R24"/>
    <hyperlink r:id="rId20" ref="R25"/>
    <hyperlink r:id="rId21" ref="R26"/>
    <hyperlink r:id="rId22" ref="R27"/>
    <hyperlink r:id="rId23" ref="R28"/>
    <hyperlink r:id="rId24" ref="R29"/>
    <hyperlink r:id="rId25" ref="R30"/>
    <hyperlink r:id="rId26" location=":~:text=Our%20flagship%20commercial%20facility%2C%20Freedom,Alcohol%2Dto%2DJet%20technology." ref="R31"/>
    <hyperlink r:id="rId27" ref="R32"/>
    <hyperlink r:id="rId28" ref="R33"/>
    <hyperlink r:id="rId29" ref="R34"/>
    <hyperlink r:id="rId30" ref="R35"/>
    <hyperlink r:id="rId31" ref="R36"/>
    <hyperlink r:id="rId32" ref="R37"/>
    <hyperlink r:id="rId33" location=":~:text=DGF's%20plant%20aims%20to%20have,CO2%20emissions%20annually%20from%202026." ref="R38"/>
    <hyperlink r:id="rId34" ref="R39"/>
    <hyperlink r:id="rId35" location=":~:text=Gr%C3%B6n%20Fuels%20plans%20to%20commission,65%2C000%20b%2Fd%20(Fig." ref="R40"/>
    <hyperlink r:id="rId36" ref="R42"/>
    <hyperlink r:id="rId37" ref="R43"/>
    <hyperlink r:id="rId38" ref="R44"/>
    <hyperlink r:id="rId39" ref="R45"/>
    <hyperlink r:id="rId40" ref="R46"/>
    <hyperlink r:id="rId41" location=":~:text=%E2%80%9CThe%20proposed%20%24500%20million%20project,community%2C%E2%80%9D%20Mr%20Miles%20said." ref="R50"/>
    <hyperlink r:id="rId42" ref="R51"/>
    <hyperlink r:id="rId43" ref="R52"/>
    <hyperlink r:id="rId44" ref="R53"/>
    <hyperlink r:id="rId45" ref="R54"/>
    <hyperlink r:id="rId46" ref="R55"/>
    <hyperlink r:id="rId47" ref="R56"/>
    <hyperlink r:id="rId48" ref="R57"/>
    <hyperlink r:id="rId49" ref="R58"/>
    <hyperlink r:id="rId50" ref="R59"/>
    <hyperlink r:id="rId51" ref="R60"/>
    <hyperlink r:id="rId52" ref="R61"/>
    <hyperlink r:id="rId53" ref="R62"/>
    <hyperlink r:id="rId54" ref="R63"/>
    <hyperlink r:id="rId55" ref="R64"/>
    <hyperlink r:id="rId56" ref="R66"/>
    <hyperlink r:id="rId57" ref="R67"/>
    <hyperlink r:id="rId58" ref="R68"/>
    <hyperlink r:id="rId59" ref="R70"/>
    <hyperlink r:id="rId60" ref="R71"/>
    <hyperlink r:id="rId61" ref="R72"/>
    <hyperlink r:id="rId62" ref="R73"/>
    <hyperlink r:id="rId63" ref="R74"/>
    <hyperlink r:id="rId64" ref="R75"/>
    <hyperlink r:id="rId65" ref="R76"/>
    <hyperlink r:id="rId66" ref="R77"/>
    <hyperlink r:id="rId67" ref="R78"/>
    <hyperlink r:id="rId68" ref="R79"/>
    <hyperlink r:id="rId69" ref="R80"/>
    <hyperlink r:id="rId70" ref="R81"/>
    <hyperlink r:id="rId71" ref="R82"/>
    <hyperlink r:id="rId72" ref="R83"/>
    <hyperlink r:id="rId73" ref="R85"/>
    <hyperlink r:id="rId74" ref="R86"/>
    <hyperlink r:id="rId75" ref="R87"/>
    <hyperlink r:id="rId76" ref="R88"/>
    <hyperlink r:id="rId77" ref="R89"/>
    <hyperlink r:id="rId78" ref="R90"/>
    <hyperlink r:id="rId79" ref="R91"/>
    <hyperlink r:id="rId80" ref="R92"/>
    <hyperlink r:id="rId81" ref="R93"/>
    <hyperlink r:id="rId82" ref="R94"/>
    <hyperlink r:id="rId83" ref="R95"/>
    <hyperlink r:id="rId84" ref="R96"/>
    <hyperlink r:id="rId85" ref="R97"/>
    <hyperlink r:id="rId86" ref="R98"/>
    <hyperlink r:id="rId87" ref="R99"/>
    <hyperlink r:id="rId88" ref="R100"/>
    <hyperlink r:id="rId89" ref="R101"/>
    <hyperlink r:id="rId90" ref="R105"/>
    <hyperlink r:id="rId91" ref="R106"/>
    <hyperlink r:id="rId92" ref="R107"/>
    <hyperlink r:id="rId93" ref="R108"/>
    <hyperlink r:id="rId94" ref="R109"/>
    <hyperlink r:id="rId95" ref="R112"/>
    <hyperlink r:id="rId96" ref="R113"/>
    <hyperlink r:id="rId97" ref="Q117"/>
    <hyperlink r:id="rId98" ref="R120"/>
    <hyperlink r:id="rId99" ref="R121"/>
    <hyperlink r:id="rId100" ref="R122"/>
    <hyperlink r:id="rId101" ref="R124"/>
    <hyperlink r:id="rId102" ref="R125"/>
    <hyperlink r:id="rId103" ref="R141"/>
    <hyperlink r:id="rId104" ref="R142"/>
    <hyperlink r:id="rId105" ref="R146"/>
    <hyperlink r:id="rId106" ref="R147"/>
    <hyperlink r:id="rId107" ref="R148"/>
    <hyperlink r:id="rId108" ref="R149"/>
    <hyperlink r:id="rId109" ref="R150"/>
    <hyperlink r:id="rId110" ref="R151"/>
    <hyperlink r:id="rId111" ref="R152"/>
    <hyperlink r:id="rId112" ref="R153"/>
    <hyperlink r:id="rId113" ref="R154"/>
    <hyperlink r:id="rId114" ref="R155"/>
    <hyperlink r:id="rId115" ref="R156"/>
    <hyperlink r:id="rId116" ref="R157"/>
    <hyperlink r:id="rId117" ref="R158"/>
    <hyperlink r:id="rId118" ref="R159"/>
    <hyperlink r:id="rId119" ref="R160"/>
    <hyperlink r:id="rId120" ref="R161"/>
    <hyperlink r:id="rId121" ref="R162"/>
  </hyperlinks>
  <drawing r:id="rId12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44.5"/>
    <col customWidth="1" min="9" max="9" width="23.38"/>
    <col customWidth="1" min="10" max="10" width="17.25"/>
    <col customWidth="1" min="13" max="13" width="17.25"/>
    <col customWidth="1" min="14" max="14" width="16.13"/>
    <col customWidth="1" min="15" max="15" width="11.13"/>
    <col customWidth="1" min="16" max="16" width="17.25"/>
    <col customWidth="1" min="17" max="19" width="16.13"/>
  </cols>
  <sheetData>
    <row r="2">
      <c r="I2" s="48" t="s">
        <v>588</v>
      </c>
      <c r="J2" s="48" t="s">
        <v>589</v>
      </c>
      <c r="L2" s="48" t="s">
        <v>590</v>
      </c>
      <c r="M2" s="48" t="s">
        <v>589</v>
      </c>
      <c r="O2" s="48" t="s">
        <v>31</v>
      </c>
      <c r="P2" s="48" t="s">
        <v>589</v>
      </c>
    </row>
    <row r="3">
      <c r="I3" s="47">
        <v>2020.0</v>
      </c>
      <c r="J3" s="21">
        <f>SUMIF(Database!B:B,I3,Database!J:J)</f>
        <v>400240</v>
      </c>
      <c r="L3" s="19" t="s">
        <v>63</v>
      </c>
      <c r="M3" s="21">
        <f>SUMIF(Database!$F:$F,L$3,Database!$J:$J)</f>
        <v>25750212.7</v>
      </c>
      <c r="O3" s="14" t="s">
        <v>42</v>
      </c>
      <c r="P3" s="21">
        <f>SUMIF(Database!$O:$O,$O3,Database!$J:$J)</f>
        <v>22831444</v>
      </c>
    </row>
    <row r="4">
      <c r="I4" s="47">
        <v>2021.0</v>
      </c>
      <c r="J4" s="21">
        <f>SUMIF(Database!B:B,I4,Database!J:J)</f>
        <v>4328699.297</v>
      </c>
      <c r="L4" s="19" t="s">
        <v>129</v>
      </c>
      <c r="M4" s="21">
        <f>SUMIF(Database!F:F,L4,Database!J:J)</f>
        <v>3455480</v>
      </c>
      <c r="O4" s="14" t="s">
        <v>44</v>
      </c>
      <c r="P4" s="21">
        <f>SUMIF(Database!$O:$O,$O4,Database!$J:$J)</f>
        <v>8973380</v>
      </c>
    </row>
    <row r="5">
      <c r="I5" s="47">
        <v>2022.0</v>
      </c>
      <c r="J5" s="21">
        <f>SUMIF(Database!B:B,I5,Database!J:J)</f>
        <v>2861298.948</v>
      </c>
      <c r="L5" s="14" t="s">
        <v>411</v>
      </c>
      <c r="M5" s="21">
        <f>SUMIF(Database!F:F,L5,Database!J:J)</f>
        <v>8065429.3</v>
      </c>
      <c r="O5" s="14" t="s">
        <v>46</v>
      </c>
      <c r="P5" s="21">
        <f>SUMIF(Database!$O:$O,$O5,Database!$J:$J)</f>
        <v>13776719.06</v>
      </c>
    </row>
    <row r="6">
      <c r="I6" s="47">
        <v>2023.0</v>
      </c>
      <c r="J6" s="21">
        <f>SUMIF(Database!B:B,I6,Database!J:J)</f>
        <v>6284040.482</v>
      </c>
      <c r="L6" s="19" t="s">
        <v>243</v>
      </c>
      <c r="M6" s="21">
        <f>SUMIF(Database!F:F,L6,Database!J:J)</f>
        <v>1144240</v>
      </c>
      <c r="O6" s="14" t="s">
        <v>48</v>
      </c>
      <c r="P6" s="21">
        <f>SUMIF(Database!$O:$O,$O6,Database!$J:$J)</f>
        <v>1211331.771</v>
      </c>
    </row>
    <row r="7">
      <c r="I7" s="47">
        <v>2024.0</v>
      </c>
      <c r="J7" s="21">
        <f>SUMIF(Database!B:B,I7,Database!J:J)</f>
        <v>11858322.38</v>
      </c>
      <c r="L7" s="19" t="s">
        <v>261</v>
      </c>
      <c r="M7" s="21">
        <f>SUMIF(Database!F:F,L7,Database!J:J)</f>
        <v>7493960</v>
      </c>
      <c r="O7" s="14" t="s">
        <v>50</v>
      </c>
      <c r="P7" s="21">
        <f>SUMIF(Database!$O:$O,$O7,Database!$J:$J)</f>
        <v>144927.1724</v>
      </c>
    </row>
    <row r="8">
      <c r="I8" s="17">
        <v>2025.0</v>
      </c>
      <c r="J8" s="21">
        <f>SUMIF(Database!B:B,I8,Database!J:J)</f>
        <v>5935519.178</v>
      </c>
      <c r="L8" s="19" t="s">
        <v>345</v>
      </c>
      <c r="M8" s="21">
        <f>SUMIF(Database!F:F,L8,Database!J:J)</f>
        <v>908480</v>
      </c>
      <c r="O8" s="48" t="s">
        <v>591</v>
      </c>
      <c r="P8" s="49">
        <f>SUM(P3:P7)</f>
        <v>46937802</v>
      </c>
    </row>
    <row r="9">
      <c r="I9" s="47">
        <v>2026.0</v>
      </c>
      <c r="J9" s="21">
        <f>SUMIF(Database!B:B,I9,Database!J:J)</f>
        <v>4400368</v>
      </c>
      <c r="L9" s="19" t="s">
        <v>353</v>
      </c>
      <c r="M9" s="21">
        <f>SUMIF(Database!F:F,L9,Database!J:J)</f>
        <v>120000</v>
      </c>
      <c r="P9" s="21"/>
    </row>
    <row r="10">
      <c r="I10" s="47">
        <v>2027.0</v>
      </c>
      <c r="J10" s="21">
        <f>SUMIF(Database!B:B,I10,Database!J:J)</f>
        <v>1695280</v>
      </c>
      <c r="L10" s="48" t="s">
        <v>591</v>
      </c>
      <c r="M10" s="49">
        <f>SUM(M3:M9)</f>
        <v>46937802</v>
      </c>
      <c r="P10" s="21"/>
    </row>
    <row r="11">
      <c r="I11" s="47">
        <v>2028.0</v>
      </c>
      <c r="J11" s="21">
        <f>SUMIF(Database!B:B,I11,Database!J:J)</f>
        <v>221000</v>
      </c>
    </row>
    <row r="12">
      <c r="I12" s="47">
        <v>2029.0</v>
      </c>
      <c r="J12" s="21">
        <f>SUMIF(Database!B:B,I12,Database!J:J)</f>
        <v>0</v>
      </c>
    </row>
    <row r="13">
      <c r="I13" s="47">
        <v>2030.0</v>
      </c>
      <c r="J13" s="21">
        <f>SUMIF(Database!B:B,I13,Database!J:J)</f>
        <v>650000</v>
      </c>
    </row>
    <row r="14">
      <c r="I14" s="48" t="s">
        <v>591</v>
      </c>
      <c r="J14" s="49">
        <f>SUM(J3:J13)</f>
        <v>38634768.29</v>
      </c>
    </row>
    <row r="15">
      <c r="J15" s="21"/>
    </row>
    <row r="16">
      <c r="J16" s="21"/>
    </row>
    <row r="18">
      <c r="I18" s="50" t="s">
        <v>4</v>
      </c>
      <c r="J18" s="48" t="s">
        <v>589</v>
      </c>
      <c r="L18" s="50" t="s">
        <v>592</v>
      </c>
      <c r="M18" s="48" t="s">
        <v>589</v>
      </c>
    </row>
    <row r="19">
      <c r="I19" s="14" t="s">
        <v>201</v>
      </c>
      <c r="J19" s="21">
        <v>3633600.0</v>
      </c>
      <c r="L19" s="14" t="s">
        <v>177</v>
      </c>
      <c r="M19" s="21">
        <v>2.413035270210304E7</v>
      </c>
    </row>
    <row r="20">
      <c r="I20" s="14" t="s">
        <v>214</v>
      </c>
      <c r="J20" s="21">
        <v>3028000.0</v>
      </c>
      <c r="L20" s="14" t="s">
        <v>134</v>
      </c>
      <c r="M20" s="21">
        <v>2557260.0</v>
      </c>
    </row>
    <row r="21">
      <c r="I21" s="14" t="s">
        <v>373</v>
      </c>
      <c r="J21" s="21">
        <v>2786063.073024</v>
      </c>
      <c r="L21" s="14" t="s">
        <v>547</v>
      </c>
      <c r="M21" s="21">
        <v>2050720.0</v>
      </c>
    </row>
    <row r="22">
      <c r="I22" s="14" t="s">
        <v>397</v>
      </c>
      <c r="J22" s="21">
        <v>2670986.5547904</v>
      </c>
      <c r="L22" s="14" t="s">
        <v>288</v>
      </c>
      <c r="M22" s="21">
        <v>2049680.0</v>
      </c>
    </row>
    <row r="23">
      <c r="I23" s="14" t="s">
        <v>370</v>
      </c>
      <c r="J23" s="21">
        <v>2210680.481856</v>
      </c>
      <c r="L23" s="14" t="s">
        <v>410</v>
      </c>
      <c r="M23" s="21">
        <v>1757429.3</v>
      </c>
    </row>
    <row r="24">
      <c r="I24" s="14" t="s">
        <v>545</v>
      </c>
      <c r="J24" s="21">
        <v>1799040.0</v>
      </c>
      <c r="L24" s="14" t="s">
        <v>62</v>
      </c>
      <c r="M24" s="21">
        <v>1619860.0</v>
      </c>
    </row>
    <row r="25">
      <c r="I25" s="14" t="s">
        <v>364</v>
      </c>
      <c r="J25" s="21">
        <v>1514164.7136</v>
      </c>
      <c r="L25" s="14" t="s">
        <v>298</v>
      </c>
      <c r="M25" s="21">
        <v>1601760.0</v>
      </c>
    </row>
    <row r="26">
      <c r="I26" s="14" t="s">
        <v>192</v>
      </c>
      <c r="J26" s="21">
        <v>1514000.0</v>
      </c>
      <c r="L26" s="14" t="s">
        <v>496</v>
      </c>
      <c r="M26" s="21">
        <v>1505000.0</v>
      </c>
    </row>
    <row r="27">
      <c r="I27" s="14" t="s">
        <v>287</v>
      </c>
      <c r="J27" s="21">
        <v>1500000.0</v>
      </c>
      <c r="L27" s="14" t="s">
        <v>260</v>
      </c>
      <c r="M27" s="21">
        <v>1254480.0</v>
      </c>
    </row>
    <row r="28">
      <c r="I28" s="14" t="s">
        <v>209</v>
      </c>
      <c r="J28" s="21">
        <v>1369680.0</v>
      </c>
      <c r="L28" s="14" t="s">
        <v>271</v>
      </c>
      <c r="M28" s="21">
        <v>1157280.0</v>
      </c>
    </row>
    <row r="29">
      <c r="I29" s="14" t="s">
        <v>258</v>
      </c>
      <c r="J29" s="21">
        <v>1254480.0</v>
      </c>
      <c r="L29" s="14" t="s">
        <v>246</v>
      </c>
      <c r="M29" s="21">
        <v>1144240.0</v>
      </c>
    </row>
    <row r="30">
      <c r="I30" s="14" t="s">
        <v>379</v>
      </c>
      <c r="J30" s="21">
        <v>1211331.77088</v>
      </c>
      <c r="L30" s="14" t="s">
        <v>344</v>
      </c>
      <c r="M30" s="21">
        <v>908479.9999999999</v>
      </c>
    </row>
    <row r="31">
      <c r="I31" s="14" t="s">
        <v>253</v>
      </c>
      <c r="J31" s="21">
        <v>1114240.0</v>
      </c>
      <c r="L31" s="14" t="s">
        <v>438</v>
      </c>
      <c r="M31" s="21">
        <v>900600.0</v>
      </c>
    </row>
    <row r="32">
      <c r="I32" s="14" t="s">
        <v>361</v>
      </c>
      <c r="J32" s="21">
        <v>1029632.005248</v>
      </c>
      <c r="L32" s="14" t="s">
        <v>128</v>
      </c>
      <c r="M32" s="21">
        <v>890320.0</v>
      </c>
    </row>
    <row r="33">
      <c r="I33" s="14" t="s">
        <v>296</v>
      </c>
      <c r="J33" s="21">
        <v>1000000.0</v>
      </c>
      <c r="L33" s="14" t="s">
        <v>320</v>
      </c>
      <c r="M33" s="21">
        <v>556880.0</v>
      </c>
    </row>
    <row r="34">
      <c r="I34" s="14" t="s">
        <v>593</v>
      </c>
      <c r="J34" s="21">
        <f>SUM(J19:J33)</f>
        <v>27635898.6</v>
      </c>
      <c r="L34" s="14" t="s">
        <v>594</v>
      </c>
      <c r="M34" s="21">
        <f>M36-M35</f>
        <v>2930361.467</v>
      </c>
    </row>
    <row r="35">
      <c r="I35" s="14" t="s">
        <v>594</v>
      </c>
      <c r="J35" s="21">
        <f>J36-J34</f>
        <v>19378804.87</v>
      </c>
      <c r="L35" s="14" t="s">
        <v>593</v>
      </c>
      <c r="M35" s="21">
        <f>SUM(M19:M33)</f>
        <v>44084342</v>
      </c>
    </row>
    <row r="36">
      <c r="I36" s="48" t="s">
        <v>591</v>
      </c>
      <c r="J36" s="49">
        <v>4.7014703468769714E7</v>
      </c>
      <c r="L36" s="48" t="s">
        <v>591</v>
      </c>
      <c r="M36" s="49">
        <v>4.7014703468769714E7</v>
      </c>
    </row>
    <row r="37">
      <c r="J37" s="21"/>
      <c r="M37" s="21"/>
    </row>
    <row r="38">
      <c r="J38" s="21"/>
      <c r="M38" s="21"/>
    </row>
    <row r="39">
      <c r="J39" s="21"/>
      <c r="M39" s="21"/>
    </row>
    <row r="40">
      <c r="J40" s="21"/>
      <c r="M40" s="21"/>
    </row>
    <row r="41">
      <c r="J41" s="21"/>
      <c r="M41" s="21"/>
    </row>
    <row r="42">
      <c r="C42" s="12"/>
      <c r="D42" s="11"/>
      <c r="E42" s="12"/>
      <c r="F42" s="12"/>
      <c r="G42" s="12"/>
      <c r="H42" s="12"/>
      <c r="J42" s="21"/>
      <c r="K42" s="51"/>
      <c r="M42" s="21"/>
      <c r="N42" s="51"/>
      <c r="O42" s="51"/>
      <c r="P42" s="12"/>
    </row>
    <row r="43">
      <c r="J43" s="21"/>
      <c r="M43" s="21"/>
    </row>
    <row r="44">
      <c r="J44" s="21"/>
      <c r="M44" s="21"/>
    </row>
    <row r="45">
      <c r="J45" s="21"/>
      <c r="M45" s="21"/>
    </row>
    <row r="46">
      <c r="J46" s="21"/>
      <c r="M46" s="21"/>
    </row>
    <row r="47">
      <c r="J47" s="21"/>
      <c r="M47" s="21"/>
    </row>
    <row r="48">
      <c r="J48" s="21"/>
      <c r="M48" s="21"/>
    </row>
    <row r="49">
      <c r="J49" s="21"/>
      <c r="M49" s="21"/>
    </row>
    <row r="50">
      <c r="J50" s="21"/>
      <c r="M50" s="21"/>
    </row>
    <row r="51">
      <c r="J51" s="21"/>
      <c r="M51" s="21"/>
    </row>
    <row r="52">
      <c r="J52" s="21"/>
      <c r="M52" s="21"/>
    </row>
    <row r="53">
      <c r="J53" s="21"/>
      <c r="M53" s="21"/>
    </row>
    <row r="54">
      <c r="J54" s="21"/>
      <c r="M54" s="21"/>
    </row>
    <row r="55">
      <c r="J55" s="21"/>
    </row>
    <row r="56">
      <c r="J56" s="21"/>
    </row>
    <row r="57">
      <c r="J57" s="21"/>
    </row>
    <row r="58">
      <c r="J58" s="21"/>
    </row>
    <row r="59">
      <c r="J59" s="21"/>
    </row>
    <row r="60">
      <c r="J60" s="21"/>
    </row>
    <row r="61">
      <c r="J61" s="21"/>
    </row>
    <row r="62">
      <c r="J62" s="21"/>
    </row>
    <row r="63">
      <c r="J63" s="21"/>
    </row>
    <row r="64">
      <c r="J64" s="21"/>
    </row>
    <row r="65">
      <c r="J65" s="21"/>
    </row>
    <row r="66">
      <c r="J66" s="21"/>
    </row>
    <row r="67">
      <c r="J67" s="21"/>
    </row>
    <row r="68">
      <c r="J68" s="21"/>
    </row>
    <row r="69">
      <c r="J69" s="21"/>
    </row>
    <row r="70">
      <c r="J70" s="21"/>
    </row>
    <row r="71">
      <c r="J71" s="21"/>
    </row>
    <row r="72">
      <c r="J72" s="21"/>
    </row>
    <row r="73">
      <c r="J73" s="21"/>
    </row>
    <row r="74">
      <c r="J74" s="21"/>
    </row>
    <row r="75">
      <c r="J75" s="21"/>
    </row>
    <row r="76">
      <c r="J76" s="21"/>
    </row>
    <row r="77">
      <c r="J77" s="21"/>
    </row>
    <row r="78">
      <c r="J78" s="21"/>
    </row>
    <row r="79">
      <c r="J79" s="21"/>
    </row>
    <row r="80">
      <c r="J80" s="21"/>
    </row>
    <row r="81">
      <c r="J81" s="21"/>
    </row>
    <row r="82">
      <c r="J82" s="21"/>
    </row>
    <row r="83">
      <c r="J83" s="21"/>
    </row>
    <row r="84">
      <c r="J84" s="21"/>
    </row>
    <row r="85">
      <c r="J85" s="21"/>
    </row>
    <row r="86">
      <c r="J86" s="21"/>
    </row>
    <row r="87">
      <c r="J87" s="21"/>
    </row>
    <row r="88">
      <c r="J88" s="21"/>
    </row>
    <row r="89">
      <c r="J89" s="21"/>
    </row>
    <row r="90">
      <c r="J90" s="21"/>
    </row>
    <row r="91">
      <c r="J91" s="21"/>
    </row>
    <row r="92">
      <c r="J92" s="21"/>
    </row>
    <row r="93">
      <c r="J93" s="21"/>
    </row>
    <row r="94">
      <c r="J94" s="21"/>
    </row>
    <row r="95">
      <c r="J95" s="21"/>
    </row>
    <row r="96">
      <c r="J96" s="21"/>
    </row>
    <row r="97">
      <c r="J97" s="21"/>
    </row>
    <row r="98">
      <c r="J98" s="21"/>
    </row>
    <row r="99">
      <c r="J99" s="21"/>
    </row>
    <row r="100">
      <c r="J100" s="21"/>
    </row>
    <row r="101">
      <c r="J101" s="21"/>
    </row>
    <row r="102">
      <c r="J102" s="21"/>
    </row>
    <row r="103">
      <c r="J103" s="21"/>
    </row>
    <row r="104">
      <c r="J104" s="21"/>
    </row>
    <row r="105">
      <c r="J105" s="21"/>
    </row>
    <row r="106">
      <c r="J106" s="21"/>
    </row>
    <row r="107">
      <c r="J107" s="21"/>
    </row>
    <row r="108">
      <c r="J108" s="21"/>
    </row>
    <row r="109">
      <c r="J109" s="21"/>
    </row>
    <row r="110">
      <c r="J110" s="21"/>
    </row>
    <row r="111">
      <c r="J111" s="21"/>
    </row>
    <row r="112">
      <c r="J112" s="21"/>
    </row>
    <row r="113">
      <c r="J113" s="21"/>
    </row>
    <row r="114">
      <c r="J114" s="21"/>
    </row>
    <row r="115">
      <c r="J115" s="21"/>
    </row>
    <row r="116">
      <c r="J116" s="21"/>
    </row>
    <row r="117">
      <c r="J117" s="21"/>
    </row>
    <row r="118">
      <c r="J118" s="21"/>
    </row>
    <row r="119">
      <c r="J119" s="21"/>
    </row>
    <row r="120">
      <c r="J120" s="21"/>
    </row>
    <row r="121">
      <c r="J121" s="21"/>
    </row>
    <row r="122">
      <c r="J122" s="21"/>
    </row>
    <row r="123">
      <c r="J123" s="21"/>
    </row>
    <row r="124">
      <c r="J124" s="21"/>
    </row>
    <row r="125">
      <c r="J125" s="21"/>
    </row>
    <row r="126">
      <c r="J126" s="21"/>
    </row>
    <row r="127">
      <c r="J127" s="21"/>
    </row>
    <row r="128">
      <c r="J128" s="21"/>
    </row>
    <row r="129">
      <c r="J129" s="21"/>
    </row>
    <row r="130">
      <c r="J130" s="21"/>
    </row>
    <row r="131">
      <c r="J131" s="21"/>
    </row>
    <row r="132">
      <c r="J132" s="21"/>
    </row>
    <row r="133">
      <c r="J133" s="21"/>
    </row>
    <row r="134">
      <c r="J134" s="21"/>
    </row>
  </sheetData>
  <conditionalFormatting sqref="I41 C42:D42 K42">
    <cfRule type="colorScale" priority="1">
      <colorScale>
        <cfvo type="min"/>
        <cfvo type="percent" val="5"/>
        <cfvo type="max"/>
        <color rgb="FFF9CB9C"/>
        <color rgb="FFB6D7A8"/>
        <color rgb="FF6AA84F"/>
      </colorScale>
    </cfRule>
  </conditionalFormatting>
  <conditionalFormatting sqref="I19:I182 L19:L180 C42:H42 K42 N42:P42">
    <cfRule type="containsText" dxfId="0" priority="2" operator="containsText" text="N/A">
      <formula>NOT(ISERROR(SEARCH(("N/A"),(I19))))</formula>
    </cfRule>
  </conditionalFormatting>
  <drawing r:id="rId1"/>
</worksheet>
</file>