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B18" i="1" l="1"/>
  <c r="B17" i="1"/>
  <c r="B10" i="1"/>
  <c r="B11" i="1"/>
  <c r="B16" i="1"/>
  <c r="B15" i="1"/>
  <c r="B14" i="1"/>
  <c r="B12" i="1"/>
  <c r="B13" i="1"/>
  <c r="B9" i="1"/>
  <c r="B7" i="1"/>
  <c r="B8" i="1"/>
  <c r="B6" i="1"/>
</calcChain>
</file>

<file path=xl/sharedStrings.xml><?xml version="1.0" encoding="utf-8"?>
<sst xmlns="http://schemas.openxmlformats.org/spreadsheetml/2006/main" count="4" uniqueCount="4">
  <si>
    <t>dB</t>
  </si>
  <si>
    <t>f in MHz</t>
  </si>
  <si>
    <t>LC Lowpass Filter: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</si>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</sst>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 Lowpass Filter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TX-Crystal Filter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Tabelle1!$C$6:$C$18</c:f>
              <c:numCache>
                <c:formatCode>0.00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14.5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</c:numCache>
            </c:numRef>
          </c:xVal>
          <c:yVal>
            <c:numRef>
              <c:f>Tabelle1!$B$6:$B$18</c:f>
              <c:numCache>
                <c:formatCode>0.00</c:formatCode>
                <c:ptCount val="13"/>
                <c:pt idx="0">
                  <c:v>-0.35457533920863205</c:v>
                </c:pt>
                <c:pt idx="1">
                  <c:v>-0.91514981121350236</c:v>
                </c:pt>
                <c:pt idx="2">
                  <c:v>-1.1103465569966273</c:v>
                </c:pt>
                <c:pt idx="3">
                  <c:v>-1.4116214857141456</c:v>
                </c:pt>
                <c:pt idx="4">
                  <c:v>-1.5144142787623671</c:v>
                </c:pt>
                <c:pt idx="5">
                  <c:v>-1.7237229523256667</c:v>
                </c:pt>
                <c:pt idx="6">
                  <c:v>-2.2701854965503623</c:v>
                </c:pt>
                <c:pt idx="7">
                  <c:v>-2.9748330256184947</c:v>
                </c:pt>
                <c:pt idx="8">
                  <c:v>-3.7417328671428884</c:v>
                </c:pt>
                <c:pt idx="9">
                  <c:v>-4.7314401287412551</c:v>
                </c:pt>
                <c:pt idx="10">
                  <c:v>-6.0205999132796242</c:v>
                </c:pt>
                <c:pt idx="11">
                  <c:v>-11.372724716820253</c:v>
                </c:pt>
                <c:pt idx="12">
                  <c:v>-15.39102157243452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60424"/>
        <c:axId val="172752776"/>
      </c:scatterChart>
      <c:valAx>
        <c:axId val="52526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frequency</a:t>
                </a:r>
                <a:r>
                  <a:rPr lang="de-DE" baseline="0"/>
                  <a:t> in MHz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2752776"/>
        <c:crosses val="autoZero"/>
        <c:crossBetween val="midCat"/>
      </c:valAx>
      <c:valAx>
        <c:axId val="17275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526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548640</xdr:colOff>
      <xdr:row>23</xdr:row>
      <xdr:rowOff>45720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2" max="2" width="16.44140625" customWidth="1"/>
    <col min="3" max="3" width="13.88671875" customWidth="1"/>
  </cols>
  <sheetData>
    <row r="3" spans="2:4" x14ac:dyDescent="0.3">
      <c r="B3" s="1" t="s">
        <v>2</v>
      </c>
      <c r="C3" s="1"/>
    </row>
    <row r="5" spans="2:4" x14ac:dyDescent="0.3">
      <c r="B5" s="3" t="s">
        <v>0</v>
      </c>
      <c r="C5" s="3" t="s">
        <v>1</v>
      </c>
    </row>
    <row r="6" spans="2:4" x14ac:dyDescent="0.3">
      <c r="B6" s="4">
        <f>20*LOG(960/1000)</f>
        <v>-0.35457533920863205</v>
      </c>
      <c r="C6" s="4">
        <v>1</v>
      </c>
    </row>
    <row r="7" spans="2:4" x14ac:dyDescent="0.3">
      <c r="B7" s="4">
        <f>20*LOG(900/1000)</f>
        <v>-0.91514981121350236</v>
      </c>
      <c r="C7" s="4">
        <v>10</v>
      </c>
    </row>
    <row r="8" spans="2:4" x14ac:dyDescent="0.3">
      <c r="B8" s="4">
        <f>20*LOG(880/1000)</f>
        <v>-1.1103465569966273</v>
      </c>
      <c r="C8" s="4">
        <v>12</v>
      </c>
    </row>
    <row r="9" spans="2:4" x14ac:dyDescent="0.3">
      <c r="B9" s="4">
        <f>20*LOG(850/1000)</f>
        <v>-1.4116214857141456</v>
      </c>
      <c r="C9" s="4">
        <v>14</v>
      </c>
    </row>
    <row r="10" spans="2:4" x14ac:dyDescent="0.3">
      <c r="B10" s="4">
        <f>20*LOG(840/1000)</f>
        <v>-1.5144142787623671</v>
      </c>
      <c r="C10" s="4">
        <v>14.5</v>
      </c>
    </row>
    <row r="11" spans="2:4" x14ac:dyDescent="0.3">
      <c r="B11" s="4">
        <f>20*LOG(820/1000)</f>
        <v>-1.7237229523256667</v>
      </c>
      <c r="C11" s="4">
        <v>15</v>
      </c>
    </row>
    <row r="12" spans="2:4" x14ac:dyDescent="0.3">
      <c r="B12" s="4">
        <f>20*LOG(770/1000)</f>
        <v>-2.2701854965503623</v>
      </c>
      <c r="C12" s="4">
        <v>16</v>
      </c>
    </row>
    <row r="13" spans="2:4" x14ac:dyDescent="0.3">
      <c r="B13" s="4">
        <f>20*LOG(710/1000)</f>
        <v>-2.9748330256184947</v>
      </c>
      <c r="C13" s="4">
        <v>17</v>
      </c>
      <c r="D13" t="s">
        <v>3</v>
      </c>
    </row>
    <row r="14" spans="2:4" x14ac:dyDescent="0.3">
      <c r="B14" s="4">
        <f>20*LOG(650/1000)</f>
        <v>-3.7417328671428884</v>
      </c>
      <c r="C14" s="4">
        <v>18</v>
      </c>
    </row>
    <row r="15" spans="2:4" x14ac:dyDescent="0.3">
      <c r="B15" s="4">
        <f>20*LOG(580/1000)</f>
        <v>-4.7314401287412551</v>
      </c>
      <c r="C15" s="4">
        <v>19</v>
      </c>
    </row>
    <row r="16" spans="2:4" x14ac:dyDescent="0.3">
      <c r="B16" s="4">
        <f>20*LOG(500/1000)</f>
        <v>-6.0205999132796242</v>
      </c>
      <c r="C16" s="4">
        <v>20</v>
      </c>
    </row>
    <row r="17" spans="2:3" x14ac:dyDescent="0.3">
      <c r="B17" s="4">
        <f>20*LOG(270/1000)</f>
        <v>-11.372724716820253</v>
      </c>
      <c r="C17" s="4">
        <v>22</v>
      </c>
    </row>
    <row r="18" spans="2:3" x14ac:dyDescent="0.3">
      <c r="B18" s="4">
        <f>20*LOG(170/1000)</f>
        <v>-15.39102157243452</v>
      </c>
      <c r="C18" s="4">
        <v>25</v>
      </c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2020-01-29T21:15:23Z</dcterms:modified>
</cp:coreProperties>
</file>