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INEURON/"/>
    </mc:Choice>
  </mc:AlternateContent>
  <xr:revisionPtr revIDLastSave="0" documentId="8_{394A252C-408D-364E-8E03-BE4E1185209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F50" i="1"/>
  <c r="F48" i="1"/>
  <c r="F49" i="1"/>
  <c r="F45" i="1"/>
  <c r="F44" i="1"/>
  <c r="F42" i="1"/>
  <c r="F43" i="1"/>
  <c r="F33" i="1"/>
  <c r="F32" i="1"/>
  <c r="F31" i="1"/>
  <c r="F30" i="1"/>
  <c r="F29" i="1"/>
  <c r="F39" i="1"/>
  <c r="F38" i="1"/>
  <c r="F37" i="1"/>
  <c r="F36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<sst xmlns="http://schemas.openxmlformats.org/spreadsheetml/2006/main" count="1531" uniqueCount="77">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</sst>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8" fillId="4" borderId="0" xfId="0" applyFont="1" applyFill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="125" workbookViewId="0">
      <selection activeCell="F53" sqref="F53"/>
    </sheetView>
  </sheetViews>
  <sheetFormatPr baseColWidth="10" defaultColWidth="8.83203125" defaultRowHeight="15"/>
  <cols>
    <col min="2" max="2" width="10.33203125" bestFit="1" customWidth="1"/>
    <col min="3" max="4" width="17.5" customWidth="1"/>
    <col min="7" max="7" width="13.33203125" customWidth="1"/>
  </cols>
  <sheetData>
    <row r="1" spans="1:7" ht="32">
      <c r="A1" s="6" t="s">
        <v>29</v>
      </c>
      <c r="B1" s="6" t="s">
        <v>76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ht="16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>
      <c r="F28" s="3" t="s">
        <v>23</v>
      </c>
    </row>
    <row r="29" spans="1:7">
      <c r="E29" s="4" t="s">
        <v>35</v>
      </c>
      <c r="F29" s="20">
        <f>COUNTIF(G1:G25,"Boston")</f>
        <v>4</v>
      </c>
    </row>
    <row r="30" spans="1:7">
      <c r="E30" s="4" t="s">
        <v>36</v>
      </c>
      <c r="F30" s="20">
        <f>COUNTIF(D1:D25,"microwave")</f>
        <v>5</v>
      </c>
    </row>
    <row r="31" spans="1:7">
      <c r="E31" s="4" t="s">
        <v>37</v>
      </c>
      <c r="F31" s="20">
        <f>COUNTIF(F1:F25,"truck 3")</f>
        <v>8</v>
      </c>
    </row>
    <row r="32" spans="1:7">
      <c r="E32" s="4" t="s">
        <v>38</v>
      </c>
      <c r="F32" s="20">
        <f>COUNTIF(C1:C25,"Peter White")</f>
        <v>6</v>
      </c>
    </row>
    <row r="33" spans="5:6">
      <c r="E33" s="4" t="s">
        <v>30</v>
      </c>
      <c r="F33" s="20">
        <f>COUNTIF(E1:E25,"&lt;20")</f>
        <v>9</v>
      </c>
    </row>
    <row r="35" spans="5:6">
      <c r="F35" s="3" t="s">
        <v>24</v>
      </c>
    </row>
    <row r="36" spans="5:6">
      <c r="E36" s="4" t="s">
        <v>27</v>
      </c>
      <c r="F36" s="20">
        <f>SUMIF(D1:D25,"refrigerator",E1:E25)</f>
        <v>105</v>
      </c>
    </row>
    <row r="37" spans="5:6">
      <c r="E37" s="4" t="s">
        <v>28</v>
      </c>
      <c r="F37" s="20">
        <f>SUMIF(D2:D26,"washing machine",E1:E25)</f>
        <v>204</v>
      </c>
    </row>
    <row r="38" spans="5:6">
      <c r="E38" s="4" t="s">
        <v>34</v>
      </c>
      <c r="F38" s="20">
        <f>SUMIF(F1:F25,"truck 4",E1:E25)</f>
        <v>156</v>
      </c>
    </row>
    <row r="39" spans="5:6">
      <c r="E39" s="4" t="s">
        <v>44</v>
      </c>
      <c r="F39" s="20">
        <f>SUM(E2:E25)-SUMIF(F1:F25,"airplane",E1:E25)</f>
        <v>511</v>
      </c>
    </row>
    <row r="41" spans="5:6">
      <c r="E41" s="4"/>
      <c r="F41" s="3" t="s">
        <v>25</v>
      </c>
    </row>
    <row r="42" spans="5:6">
      <c r="E42" s="4" t="s">
        <v>39</v>
      </c>
      <c r="F42" s="20">
        <f>COUNTIFS(D1:D25,"microwave",G1:G25,"Boston")</f>
        <v>2</v>
      </c>
    </row>
    <row r="43" spans="5:6">
      <c r="E43" s="4" t="s">
        <v>40</v>
      </c>
      <c r="F43" s="20">
        <f>COUNTIFS(C1:C25,"Peter White",F1:F25,"truck 1")</f>
        <v>2</v>
      </c>
    </row>
    <row r="44" spans="5:6">
      <c r="E44" s="4" t="s">
        <v>41</v>
      </c>
      <c r="F44" s="20">
        <f>COUNTIFS(G1:G25,"Boston",B1:B25,"&gt;3/2/2013")</f>
        <v>2</v>
      </c>
    </row>
    <row r="45" spans="5:6">
      <c r="E45" s="4" t="s">
        <v>42</v>
      </c>
      <c r="F45" s="22">
        <f>COUNTIFS(B2:B25,"&gt;03-02-13",B2:B25,"&lt;06-02-13")</f>
        <v>9</v>
      </c>
    </row>
    <row r="46" spans="5:6">
      <c r="E46" s="4"/>
      <c r="F46" s="21"/>
    </row>
    <row r="47" spans="5:6">
      <c r="F47" s="3" t="s">
        <v>26</v>
      </c>
    </row>
    <row r="48" spans="5:6">
      <c r="E48" s="4" t="s">
        <v>31</v>
      </c>
      <c r="F48" s="22">
        <f>SUMIFS(E2:E25,D2:D25,"microwave",G2:G25,"NY")</f>
        <v>25</v>
      </c>
    </row>
    <row r="49" spans="5:6">
      <c r="E49" s="4" t="s">
        <v>33</v>
      </c>
      <c r="F49" s="22">
        <f>SUMIFS(E2:E25,F2:F25,"truck 1",G2:G25,"Pittsburgh")</f>
        <v>75</v>
      </c>
    </row>
    <row r="50" spans="5:6">
      <c r="E50" s="4" t="s">
        <v>43</v>
      </c>
      <c r="F50" s="22">
        <f>SUMIFS(E2:E25,B2:B25,"&gt;03-02-13",B2:B25,"&lt;06-02-13")</f>
        <v>194</v>
      </c>
    </row>
    <row r="53" spans="5:6">
      <c r="E53" s="4" t="s">
        <v>32</v>
      </c>
      <c r="F53" s="2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baseColWidth="10" defaultColWidth="8.83203125" defaultRowHeight="15"/>
  <cols>
    <col min="1" max="1" width="21.5" customWidth="1"/>
    <col min="2" max="2" width="21.83203125" customWidth="1"/>
    <col min="3" max="3" width="12" bestFit="1" customWidth="1"/>
    <col min="4" max="4" width="13.5" customWidth="1"/>
    <col min="5" max="5" width="14" customWidth="1"/>
    <col min="6" max="6" width="26" customWidth="1"/>
    <col min="7" max="7" width="17.83203125" customWidth="1"/>
  </cols>
  <sheetData>
    <row r="1" spans="1:6" ht="48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/>
      <c r="C2" s="2"/>
      <c r="D2" s="2"/>
      <c r="E2" s="2"/>
      <c r="F2" s="2"/>
    </row>
    <row r="3" spans="1:6">
      <c r="A3" s="9" t="s">
        <v>47</v>
      </c>
      <c r="B3" s="2"/>
      <c r="C3" s="2"/>
      <c r="D3" s="2"/>
      <c r="E3" s="2"/>
      <c r="F3" s="2"/>
    </row>
    <row r="4" spans="1:6">
      <c r="A4" s="10" t="s">
        <v>48</v>
      </c>
      <c r="B4" s="2"/>
      <c r="C4" s="2"/>
      <c r="D4" s="2"/>
      <c r="E4" s="2"/>
      <c r="F4" s="2"/>
    </row>
    <row r="5" spans="1:6">
      <c r="A5" s="2" t="s">
        <v>52</v>
      </c>
      <c r="B5" s="2"/>
      <c r="C5" s="2"/>
      <c r="D5" s="2"/>
      <c r="E5" s="2"/>
      <c r="F5" s="2"/>
    </row>
    <row r="6" spans="1:6">
      <c r="A6" s="17"/>
      <c r="B6" s="17"/>
      <c r="C6" s="17"/>
      <c r="D6" s="17"/>
      <c r="E6" s="17"/>
      <c r="F6" s="17"/>
    </row>
    <row r="8" spans="1:6" ht="47.2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/>
      <c r="C9" s="2"/>
      <c r="D9" s="2"/>
      <c r="E9" s="2"/>
      <c r="F9" s="2"/>
    </row>
    <row r="10" spans="1:6">
      <c r="A10" s="9" t="s">
        <v>54</v>
      </c>
      <c r="B10" s="2"/>
      <c r="C10" s="2"/>
      <c r="D10" s="2"/>
      <c r="E10" s="2"/>
      <c r="F10" s="2"/>
    </row>
    <row r="11" spans="1:6">
      <c r="A11" s="9" t="s">
        <v>56</v>
      </c>
      <c r="B11" s="2"/>
      <c r="C11" s="2"/>
      <c r="D11" s="2"/>
      <c r="E11" s="2"/>
      <c r="F11" s="2"/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 ht="1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baseColWidth="10" defaultColWidth="8.83203125" defaultRowHeight="15"/>
  <cols>
    <col min="1" max="1" width="21.5" customWidth="1"/>
    <col min="2" max="2" width="21.83203125" customWidth="1"/>
    <col min="3" max="3" width="12" bestFit="1" customWidth="1"/>
    <col min="4" max="4" width="13.5" customWidth="1"/>
    <col min="5" max="5" width="14" customWidth="1"/>
    <col min="6" max="6" width="26" customWidth="1"/>
    <col min="7" max="7" width="17.83203125" customWidth="1"/>
  </cols>
  <sheetData>
    <row r="1" spans="1:6" ht="44.25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>
      <c r="A6" s="17"/>
      <c r="B6" s="17"/>
      <c r="C6" s="17"/>
      <c r="D6" s="17"/>
      <c r="E6" s="17"/>
      <c r="F6" s="17"/>
    </row>
    <row r="8" spans="1:6" ht="48.7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 ht="1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baseColWidth="10" defaultColWidth="8.83203125" defaultRowHeight="15"/>
  <sheetData>
    <row r="8" spans="2:2" ht="31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Microsoft Office User</cp:lastModifiedBy>
  <dcterms:created xsi:type="dcterms:W3CDTF">2013-06-05T17:23:06Z</dcterms:created>
  <dcterms:modified xsi:type="dcterms:W3CDTF">2022-05-09T17:25:11Z</dcterms:modified>
</cp:coreProperties>
</file>