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ethansmith/basilisk/src/test/blur/"/>
    </mc:Choice>
  </mc:AlternateContent>
  <xr:revisionPtr revIDLastSave="0" documentId="13_ncr:1_{CC79D538-BACA-B941-8493-F97CDA2EA35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6" i="1"/>
  <c r="G16" i="1"/>
  <c r="G13" i="1"/>
  <c r="D13" i="1"/>
  <c r="E14" i="1" l="1"/>
  <c r="J16" i="1"/>
  <c r="I16" i="1"/>
  <c r="M13" i="1"/>
  <c r="K13" i="1"/>
  <c r="C13" i="1"/>
  <c r="M16" i="1"/>
  <c r="M15" i="1"/>
  <c r="M14" i="1"/>
  <c r="K14" i="1"/>
  <c r="K16" i="1"/>
  <c r="K4" i="1"/>
  <c r="B16" i="1"/>
  <c r="C16" i="1"/>
  <c r="D16" i="1"/>
  <c r="F16" i="1"/>
  <c r="H16" i="1"/>
  <c r="L16" i="1"/>
  <c r="N16" i="1"/>
  <c r="J7" i="1"/>
  <c r="K7" i="1"/>
  <c r="L7" i="1"/>
  <c r="M7" i="1"/>
  <c r="N7" i="1"/>
  <c r="J5" i="1"/>
  <c r="M4" i="1"/>
  <c r="L4" i="1"/>
  <c r="J14" i="1"/>
  <c r="I14" i="1"/>
  <c r="I15" i="1"/>
  <c r="I13" i="1"/>
  <c r="H14" i="1"/>
  <c r="H15" i="1"/>
  <c r="H13" i="1"/>
  <c r="G14" i="1"/>
  <c r="G15" i="1"/>
  <c r="F14" i="1"/>
  <c r="F15" i="1"/>
  <c r="F13" i="1"/>
  <c r="E15" i="1"/>
  <c r="D14" i="1"/>
  <c r="D15" i="1"/>
  <c r="N5" i="1"/>
  <c r="N6" i="1"/>
  <c r="N4" i="1"/>
  <c r="M5" i="1"/>
  <c r="M6" i="1"/>
  <c r="L5" i="1"/>
  <c r="L6" i="1"/>
  <c r="K5" i="1"/>
  <c r="K6" i="1"/>
  <c r="C14" i="1"/>
  <c r="C15" i="1"/>
  <c r="B14" i="1"/>
  <c r="L14" i="1" s="1"/>
  <c r="B15" i="1"/>
  <c r="B13" i="1"/>
  <c r="J6" i="1"/>
  <c r="J15" i="1" s="1"/>
  <c r="J4" i="1"/>
  <c r="J13" i="1" s="1"/>
  <c r="N15" i="1" l="1"/>
  <c r="L15" i="1"/>
  <c r="K15" i="1"/>
  <c r="N14" i="1"/>
  <c r="N13" i="1"/>
  <c r="L13" i="1"/>
</calcChain>
</file>

<file path=xl/sharedStrings.xml><?xml version="1.0" encoding="utf-8"?>
<sst xmlns="http://schemas.openxmlformats.org/spreadsheetml/2006/main" count="38" uniqueCount="30">
  <si>
    <t>Dimensional</t>
  </si>
  <si>
    <t>Case #</t>
  </si>
  <si>
    <t>rho_l (kg/m3)</t>
  </si>
  <si>
    <t>rho_g (kg/m3)</t>
  </si>
  <si>
    <t>mu_l (Pa*S)</t>
  </si>
  <si>
    <t>mu_g (Pa*s)</t>
  </si>
  <si>
    <t>sigma (N/m)</t>
  </si>
  <si>
    <t>U_l    (m/s)</t>
  </si>
  <si>
    <t>U_g   (m/s)</t>
  </si>
  <si>
    <t>H          (m)</t>
  </si>
  <si>
    <t>R           (m)</t>
  </si>
  <si>
    <t>We (rho_g*U_g^2*H/sigma)</t>
  </si>
  <si>
    <t>r                (rho_l/rho_g)</t>
  </si>
  <si>
    <t>M                                                  (rho_g*U_g^2) /(rho_l*U_l^2)</t>
  </si>
  <si>
    <t>Re (rho_g*U_g*H/mu_g)</t>
  </si>
  <si>
    <t>Flapping jet mode</t>
  </si>
  <si>
    <t>Airblast jet mode</t>
  </si>
  <si>
    <t>Bubbly jet mode</t>
  </si>
  <si>
    <t>flow-blurring mode</t>
  </si>
  <si>
    <t>Non-dimensional (rho_l, H, sigma)</t>
  </si>
  <si>
    <t>rho_l</t>
  </si>
  <si>
    <t xml:space="preserve">rho_g </t>
  </si>
  <si>
    <t>mu_l</t>
  </si>
  <si>
    <t>mu_g</t>
  </si>
  <si>
    <t>sigma</t>
  </si>
  <si>
    <t>U_l</t>
  </si>
  <si>
    <t>U_g</t>
  </si>
  <si>
    <t>H</t>
  </si>
  <si>
    <t>R</t>
  </si>
  <si>
    <t>M                                    (rho_g*U_g^2) /(rho_l*U_l^2)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</si>
</sst>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6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4" max="4" width="11.5" customWidth="1"/>
    <col min="5" max="5" width="11" customWidth="1"/>
    <col min="11" max="11" width="22.83203125" customWidth="1"/>
    <col min="12" max="12" width="13.1640625" customWidth="1"/>
    <col min="13" max="13" width="35.5" customWidth="1"/>
    <col min="14" max="14" width="21.6640625" customWidth="1"/>
  </cols>
  <sheetData>
    <row r="2" spans="1:15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5" s="6" customFormat="1" ht="32" x14ac:dyDescent="0.2">
      <c r="A3" s="5" t="s">
        <v>1</v>
      </c>
      <c r="B3" s="5" t="s">
        <v>2</v>
      </c>
      <c r="C3" s="7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5" t="s">
        <v>8</v>
      </c>
      <c r="I3" s="7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</row>
    <row r="4" spans="1:15" x14ac:dyDescent="0.2">
      <c r="A4">
        <v>1</v>
      </c>
      <c r="B4" s="2">
        <v>1000</v>
      </c>
      <c r="C4" s="2">
        <v>12.5</v>
      </c>
      <c r="D4" s="3">
        <v>1E-3</v>
      </c>
      <c r="E4" s="3">
        <v>5.0000000000000001E-3</v>
      </c>
      <c r="F4" s="2">
        <v>0.05</v>
      </c>
      <c r="G4" s="2">
        <v>2</v>
      </c>
      <c r="H4" s="2">
        <v>40</v>
      </c>
      <c r="I4" s="2">
        <v>5.0000000000000002E-5</v>
      </c>
      <c r="J4" s="2">
        <f>I4*3</f>
        <v>1.5000000000000001E-4</v>
      </c>
      <c r="K4">
        <f>(C4*(H4*H4)*I4)/F4</f>
        <v>20</v>
      </c>
      <c r="L4">
        <f>B4/C4</f>
        <v>80</v>
      </c>
      <c r="M4">
        <f>(C4*(H4*H4))/(B4*(G4*G4))</f>
        <v>5</v>
      </c>
      <c r="N4" s="1">
        <f>C4*H4*I4/E4</f>
        <v>5</v>
      </c>
      <c r="O4" t="s">
        <v>15</v>
      </c>
    </row>
    <row r="5" spans="1:15" x14ac:dyDescent="0.2">
      <c r="A5">
        <v>2</v>
      </c>
      <c r="B5" s="2">
        <v>1000</v>
      </c>
      <c r="C5" s="2">
        <v>12.5</v>
      </c>
      <c r="D5" s="3">
        <v>1E-3</v>
      </c>
      <c r="E5" s="3">
        <v>5.0000000000000001E-3</v>
      </c>
      <c r="F5" s="2">
        <v>0.05</v>
      </c>
      <c r="G5" s="2">
        <v>0.5</v>
      </c>
      <c r="H5" s="2">
        <v>40</v>
      </c>
      <c r="I5" s="2">
        <v>8.0000000000000004E-4</v>
      </c>
      <c r="J5" s="2">
        <f>I5*3</f>
        <v>2.4000000000000002E-3</v>
      </c>
      <c r="K5">
        <f t="shared" ref="K5:K6" si="0">(C5*(H5*H5)*I5)/F5</f>
        <v>320</v>
      </c>
      <c r="L5">
        <f t="shared" ref="L5:L6" si="1">B5/C5</f>
        <v>80</v>
      </c>
      <c r="M5">
        <f t="shared" ref="M5:M6" si="2">(C5*(H5*H5))/(B5*(G5*G5))</f>
        <v>80</v>
      </c>
      <c r="N5" s="1">
        <f t="shared" ref="N5:N6" si="3">C5*H5*I5/E5</f>
        <v>80</v>
      </c>
      <c r="O5" t="s">
        <v>16</v>
      </c>
    </row>
    <row r="6" spans="1:15" x14ac:dyDescent="0.2">
      <c r="A6">
        <v>3</v>
      </c>
      <c r="B6" s="2">
        <v>1000</v>
      </c>
      <c r="C6" s="2">
        <v>12.5</v>
      </c>
      <c r="D6" s="3">
        <v>1E-3</v>
      </c>
      <c r="E6" s="3">
        <v>5.0000000000000001E-3</v>
      </c>
      <c r="F6" s="2">
        <v>0.05</v>
      </c>
      <c r="G6" s="2">
        <v>0.25</v>
      </c>
      <c r="H6" s="2">
        <v>40</v>
      </c>
      <c r="I6" s="2">
        <v>8.0000000000000004E-4</v>
      </c>
      <c r="J6" s="2">
        <f t="shared" ref="J6" si="4">I6*3</f>
        <v>2.4000000000000002E-3</v>
      </c>
      <c r="K6">
        <f t="shared" si="0"/>
        <v>320</v>
      </c>
      <c r="L6">
        <f t="shared" si="1"/>
        <v>80</v>
      </c>
      <c r="M6">
        <f t="shared" si="2"/>
        <v>320</v>
      </c>
      <c r="N6" s="1">
        <f t="shared" si="3"/>
        <v>80</v>
      </c>
      <c r="O6" t="s">
        <v>17</v>
      </c>
    </row>
    <row r="7" spans="1:15" x14ac:dyDescent="0.2">
      <c r="A7">
        <v>4</v>
      </c>
      <c r="B7" s="2">
        <v>1000</v>
      </c>
      <c r="C7" s="2">
        <v>12.5</v>
      </c>
      <c r="D7" s="3">
        <v>1E-3</v>
      </c>
      <c r="E7" s="3">
        <v>5.0000000000000001E-3</v>
      </c>
      <c r="F7" s="2">
        <v>0.05</v>
      </c>
      <c r="G7" s="2">
        <v>0.125</v>
      </c>
      <c r="H7" s="2">
        <v>40</v>
      </c>
      <c r="I7" s="2">
        <v>8.0000000000000004E-4</v>
      </c>
      <c r="J7" s="2">
        <f t="shared" ref="J7" si="5">I7*3</f>
        <v>2.4000000000000002E-3</v>
      </c>
      <c r="K7">
        <f t="shared" ref="K7" si="6">(C7*(H7*H7)*I7)/F7</f>
        <v>320</v>
      </c>
      <c r="L7">
        <f t="shared" ref="L7" si="7">B7/C7</f>
        <v>80</v>
      </c>
      <c r="M7">
        <f t="shared" ref="M7" si="8">(C7*(H7*H7))/(B7*(G7*G7))</f>
        <v>1280</v>
      </c>
      <c r="N7" s="1">
        <f t="shared" ref="N7" si="9">C7*H7*I7/E7</f>
        <v>80</v>
      </c>
      <c r="O7" t="s">
        <v>18</v>
      </c>
    </row>
    <row r="11" spans="1:15" x14ac:dyDescent="0.2">
      <c r="A11" s="8" t="s">
        <v>19</v>
      </c>
      <c r="B11" s="8"/>
      <c r="C11" s="8"/>
      <c r="D11" s="8"/>
      <c r="E11" s="8"/>
      <c r="F11" s="8"/>
      <c r="G11" s="8"/>
      <c r="H11" s="8"/>
      <c r="I11" s="8"/>
      <c r="J11" s="8"/>
    </row>
    <row r="12" spans="1:15" s="2" customFormat="1" ht="32" x14ac:dyDescent="0.2">
      <c r="A12" s="4" t="s">
        <v>1</v>
      </c>
      <c r="B12" s="5" t="s">
        <v>20</v>
      </c>
      <c r="C12" s="7" t="s">
        <v>21</v>
      </c>
      <c r="D12" s="5" t="s">
        <v>22</v>
      </c>
      <c r="E12" s="5" t="s">
        <v>23</v>
      </c>
      <c r="F12" s="5" t="s">
        <v>24</v>
      </c>
      <c r="G12" s="7" t="s">
        <v>25</v>
      </c>
      <c r="H12" s="5" t="s">
        <v>26</v>
      </c>
      <c r="I12" s="7" t="s">
        <v>27</v>
      </c>
      <c r="J12" s="5" t="s">
        <v>28</v>
      </c>
      <c r="K12" s="5" t="s">
        <v>11</v>
      </c>
      <c r="L12" s="5" t="s">
        <v>12</v>
      </c>
      <c r="M12" s="5" t="s">
        <v>29</v>
      </c>
      <c r="N12" s="5" t="s">
        <v>14</v>
      </c>
    </row>
    <row r="13" spans="1:15" x14ac:dyDescent="0.2">
      <c r="A13">
        <v>1</v>
      </c>
      <c r="B13">
        <f>B4/B4</f>
        <v>1</v>
      </c>
      <c r="C13">
        <f>C4/B4</f>
        <v>1.2500000000000001E-2</v>
      </c>
      <c r="D13" s="1">
        <f>D4/SQRT(B4*I4*F4)</f>
        <v>0.02</v>
      </c>
      <c r="E13" s="1">
        <f>E4/SQRT(B4*I4*F4)</f>
        <v>9.9999999999999992E-2</v>
      </c>
      <c r="F13">
        <f>F4/F4</f>
        <v>1</v>
      </c>
      <c r="G13">
        <f>G4/(SQRT(F4/(B4*I4)))</f>
        <v>2</v>
      </c>
      <c r="H13">
        <f>H4/(SQRT(F4/(B4*I4)))</f>
        <v>40</v>
      </c>
      <c r="I13">
        <f>I4/I4</f>
        <v>1</v>
      </c>
      <c r="J13">
        <f>J4/I4</f>
        <v>3</v>
      </c>
      <c r="K13">
        <f>(C13*(H13*H13)*I13)/F13</f>
        <v>20</v>
      </c>
      <c r="L13">
        <f>B13/C13</f>
        <v>80</v>
      </c>
      <c r="M13">
        <f>(C13*(H13*H13))/(B13*(G13*G13))</f>
        <v>5</v>
      </c>
      <c r="N13" s="1">
        <f>C13*H13*I13/E13</f>
        <v>5</v>
      </c>
      <c r="O13" t="s">
        <v>15</v>
      </c>
    </row>
    <row r="14" spans="1:15" x14ac:dyDescent="0.2">
      <c r="A14">
        <v>2</v>
      </c>
      <c r="B14">
        <f t="shared" ref="B14:B16" si="10">B5/B5</f>
        <v>1</v>
      </c>
      <c r="C14">
        <f t="shared" ref="C14:C15" si="11">C5/B5</f>
        <v>1.2500000000000001E-2</v>
      </c>
      <c r="D14" s="1">
        <f t="shared" ref="D14:D15" si="12">D5/SQRT(B5*I5*F5)</f>
        <v>5.0000000000000001E-3</v>
      </c>
      <c r="E14" s="1">
        <f>E5/SQRT(B5*I5*F5)</f>
        <v>2.4999999999999998E-2</v>
      </c>
      <c r="F14">
        <f t="shared" ref="F14:F16" si="13">F5/F5</f>
        <v>1</v>
      </c>
      <c r="G14">
        <f t="shared" ref="G14:G15" si="14">G5/(SQRT(F5/(B5*I5)))</f>
        <v>2</v>
      </c>
      <c r="H14">
        <f t="shared" ref="H14:H15" si="15">H5/(SQRT(F5/(B5*I5)))</f>
        <v>160</v>
      </c>
      <c r="I14">
        <f t="shared" ref="I14:I15" si="16">I5/I5</f>
        <v>1</v>
      </c>
      <c r="J14">
        <f t="shared" ref="J14:J15" si="17">J5/I5</f>
        <v>3</v>
      </c>
      <c r="K14">
        <f>(C14*(H14*H14)*I14)/F14</f>
        <v>320</v>
      </c>
      <c r="L14">
        <f t="shared" ref="L14:L15" si="18">B14/C14</f>
        <v>80</v>
      </c>
      <c r="M14">
        <f>(C14*(H14*H14))/(B14*(G14*G14))</f>
        <v>80</v>
      </c>
      <c r="N14" s="1">
        <f t="shared" ref="N14:N15" si="19">C14*H14*I14/E14</f>
        <v>80</v>
      </c>
      <c r="O14" t="s">
        <v>16</v>
      </c>
    </row>
    <row r="15" spans="1:15" x14ac:dyDescent="0.2">
      <c r="A15">
        <v>3</v>
      </c>
      <c r="B15">
        <f t="shared" si="10"/>
        <v>1</v>
      </c>
      <c r="C15">
        <f t="shared" si="11"/>
        <v>1.2500000000000001E-2</v>
      </c>
      <c r="D15" s="1">
        <f t="shared" si="12"/>
        <v>5.0000000000000001E-3</v>
      </c>
      <c r="E15" s="1">
        <f t="shared" ref="E15" si="20">E6/SQRT(B6*I6*F6)</f>
        <v>2.4999999999999998E-2</v>
      </c>
      <c r="F15">
        <f t="shared" si="13"/>
        <v>1</v>
      </c>
      <c r="G15">
        <f t="shared" si="14"/>
        <v>1</v>
      </c>
      <c r="H15">
        <f t="shared" si="15"/>
        <v>160</v>
      </c>
      <c r="I15">
        <f t="shared" si="16"/>
        <v>1</v>
      </c>
      <c r="J15">
        <f t="shared" si="17"/>
        <v>3</v>
      </c>
      <c r="K15">
        <f t="shared" ref="K15" si="21">(C15*(H15*H15)*I15)/F15</f>
        <v>320</v>
      </c>
      <c r="L15">
        <f t="shared" si="18"/>
        <v>80</v>
      </c>
      <c r="M15">
        <f>(C15*(H15*H15))/(B15*(G15*G15))</f>
        <v>320</v>
      </c>
      <c r="N15" s="1">
        <f t="shared" si="19"/>
        <v>80</v>
      </c>
      <c r="O15" t="s">
        <v>17</v>
      </c>
    </row>
    <row r="16" spans="1:15" x14ac:dyDescent="0.2">
      <c r="A16">
        <v>4</v>
      </c>
      <c r="B16">
        <f t="shared" si="10"/>
        <v>1</v>
      </c>
      <c r="C16">
        <f t="shared" ref="C16" si="22">C7/B7</f>
        <v>1.2500000000000001E-2</v>
      </c>
      <c r="D16" s="1">
        <f t="shared" ref="D16" si="23">D7/SQRT(B7*I7*F7)</f>
        <v>5.0000000000000001E-3</v>
      </c>
      <c r="E16" s="1">
        <f>E7/SQRT(B7*I7*F7)</f>
        <v>2.4999999999999998E-2</v>
      </c>
      <c r="F16">
        <f t="shared" si="13"/>
        <v>1</v>
      </c>
      <c r="G16">
        <f>G7/(SQRT(F7/(B7*I7)))</f>
        <v>0.5</v>
      </c>
      <c r="H16">
        <f t="shared" ref="H16" si="24">H7/(SQRT(F7/(B7*I7)))</f>
        <v>160</v>
      </c>
      <c r="I16">
        <f>I7/I7</f>
        <v>1</v>
      </c>
      <c r="J16">
        <f>J7/I7</f>
        <v>3</v>
      </c>
      <c r="K16">
        <f>(C16*(H16*H16)*I16)/F16</f>
        <v>320</v>
      </c>
      <c r="L16">
        <f t="shared" ref="L16" si="25">B16/C16</f>
        <v>80</v>
      </c>
      <c r="M16">
        <f>(C16*(H16*H16))/(B16*(G16*G16))</f>
        <v>1280</v>
      </c>
      <c r="N16" s="1">
        <f t="shared" ref="N16" si="26">C16*H16*I16/E16</f>
        <v>80</v>
      </c>
      <c r="O16" t="s">
        <v>18</v>
      </c>
    </row>
  </sheetData>
  <mergeCells count="2">
    <mergeCell ref="A11:J1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Smith, Ethan</cp:lastModifiedBy>
  <cp:revision/>
  <dcterms:created xsi:type="dcterms:W3CDTF">2024-05-18T20:45:14Z</dcterms:created>
  <dcterms:modified xsi:type="dcterms:W3CDTF">2025-06-24T21:32:00Z</dcterms:modified>
  <cp:category/>
  <cp:contentStatus/>
</cp:coreProperties>
</file>